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415" activeTab="0"/>
  </bookViews>
  <sheets>
    <sheet name="17-2" sheetId="1" r:id="rId1"/>
  </sheets>
  <definedNames>
    <definedName name="_xlnm.Print_Titles" localSheetId="0">'17-2'!$1:$8</definedName>
  </definedNames>
  <calcPr fullCalcOnLoad="1"/>
</workbook>
</file>

<file path=xl/sharedStrings.xml><?xml version="1.0" encoding="utf-8"?>
<sst xmlns="http://schemas.openxmlformats.org/spreadsheetml/2006/main" count="443" uniqueCount="139">
  <si>
    <t>（単位  万円，㎡，％）</t>
  </si>
  <si>
    <t>そ   の   他   の   収   入   額</t>
  </si>
  <si>
    <t xml:space="preserve">商  品 </t>
  </si>
  <si>
    <t xml:space="preserve"> 手  持  額</t>
  </si>
  <si>
    <t>売      場      面      積</t>
  </si>
  <si>
    <t>産   業</t>
  </si>
  <si>
    <t>産    業    小    分    類</t>
  </si>
  <si>
    <t>増加率</t>
  </si>
  <si>
    <t>構成比</t>
  </si>
  <si>
    <t>小分類</t>
  </si>
  <si>
    <t>総                                                         数</t>
  </si>
  <si>
    <t>総  数</t>
  </si>
  <si>
    <t>卸売業</t>
  </si>
  <si>
    <t>-</t>
  </si>
  <si>
    <t>各    種    商   品    卸    売    業</t>
  </si>
  <si>
    <t>各種商品卸売業</t>
  </si>
  <si>
    <t>繊  維   ・  衣  服  等   卸  売  業</t>
  </si>
  <si>
    <t>衣服・身の回り品卸売業</t>
  </si>
  <si>
    <t>飲   食    料    品    卸    売    業</t>
  </si>
  <si>
    <t>農畜産物・水産物卸売業</t>
  </si>
  <si>
    <t>食料・飲料卸売業</t>
  </si>
  <si>
    <t>建築材料 ，鉱物 ・金属材料等卸売業</t>
  </si>
  <si>
    <t>建築材料卸売業</t>
  </si>
  <si>
    <t>化学製品卸売業</t>
  </si>
  <si>
    <t>鉱物・金属材料卸売業</t>
  </si>
  <si>
    <t>再生資源卸売業</t>
  </si>
  <si>
    <t>機   械     器    具    卸   売    業</t>
  </si>
  <si>
    <t>一般機械器具卸売業</t>
  </si>
  <si>
    <t>自動車卸売業</t>
  </si>
  <si>
    <t>電気機械器具卸売業</t>
  </si>
  <si>
    <t>その他の機械器具卸売業</t>
  </si>
  <si>
    <t>そ    の    他    の    卸    売    業</t>
  </si>
  <si>
    <t>家具・建具・じゅう器等卸売業</t>
  </si>
  <si>
    <t>医薬品・化粧品等卸売業</t>
  </si>
  <si>
    <t>他に分類されない卸売業</t>
  </si>
  <si>
    <t>小売業</t>
  </si>
  <si>
    <t>各   種    商    品    小    売    業</t>
  </si>
  <si>
    <t>織物 ・ 衣服 ・ 身の回り品 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</si>
  <si>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</si>
  <si>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</si>
  <si>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</si>
  <si>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</si>
  <si>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</si>
  <si>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   食   料   品    小   売    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</si>
  <si>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</si>
  <si>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</si>
  <si>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</si>
  <si>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</si>
  <si>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</si>
  <si>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</si>
  <si>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</si>
  <si>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</si>
  <si>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 動 車  ・ 自 転 車   小 売 業</t>
  </si>
  <si>
    <t>自動車小売業</t>
  </si>
  <si>
    <t>自転車小売業</t>
  </si>
  <si>
    <t>家具・建具・畳小売業</t>
  </si>
  <si>
    <t>その他のじゅう器小売業</t>
  </si>
  <si>
    <t>そ    の   他    の    小   売   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</si>
  <si>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</si>
  <si>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</si>
  <si>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</si>
  <si>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</si>
  <si>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</si>
  <si>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</si>
  <si>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</si>
  <si>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資料　経済産業省「商業統計表」</t>
  </si>
  <si>
    <t>･･･</t>
  </si>
  <si>
    <t>家具  ・  じゅう器  ・　機械器具小売業</t>
  </si>
  <si>
    <t>その他の各種商品小売業（従業者が常時50人未満のもの）</t>
  </si>
  <si>
    <t>スポーツ用品・がん具・娯楽用品・楽器小売業</t>
  </si>
  <si>
    <t>49～54</t>
  </si>
  <si>
    <t>49</t>
  </si>
  <si>
    <t>491</t>
  </si>
  <si>
    <t>50</t>
  </si>
  <si>
    <t>501</t>
  </si>
  <si>
    <t>502</t>
  </si>
  <si>
    <t>51</t>
  </si>
  <si>
    <t>511</t>
  </si>
  <si>
    <t>512</t>
  </si>
  <si>
    <t>52</t>
  </si>
  <si>
    <t>521</t>
  </si>
  <si>
    <t>522</t>
  </si>
  <si>
    <t>523</t>
  </si>
  <si>
    <t>524</t>
  </si>
  <si>
    <t>53</t>
  </si>
  <si>
    <t>531</t>
  </si>
  <si>
    <t>532</t>
  </si>
  <si>
    <t>533</t>
  </si>
  <si>
    <t>539</t>
  </si>
  <si>
    <t>54</t>
  </si>
  <si>
    <t>541</t>
  </si>
  <si>
    <t>542</t>
  </si>
  <si>
    <t>549</t>
  </si>
  <si>
    <t>55～60</t>
  </si>
  <si>
    <t>55</t>
  </si>
  <si>
    <t>551</t>
  </si>
  <si>
    <t>559</t>
  </si>
  <si>
    <t>56</t>
  </si>
  <si>
    <t>561</t>
  </si>
  <si>
    <t>562</t>
  </si>
  <si>
    <t>563</t>
  </si>
  <si>
    <t>564</t>
  </si>
  <si>
    <t>569</t>
  </si>
  <si>
    <t>57</t>
  </si>
  <si>
    <t>571</t>
  </si>
  <si>
    <t>572</t>
  </si>
  <si>
    <t>573</t>
  </si>
  <si>
    <t>574</t>
  </si>
  <si>
    <t>575</t>
  </si>
  <si>
    <t>576</t>
  </si>
  <si>
    <t>577</t>
  </si>
  <si>
    <t>579</t>
  </si>
  <si>
    <t>58</t>
  </si>
  <si>
    <t>581</t>
  </si>
  <si>
    <t>582</t>
  </si>
  <si>
    <t>59</t>
  </si>
  <si>
    <t>5９1</t>
  </si>
  <si>
    <t>592</t>
  </si>
  <si>
    <t>機械器具小売業</t>
  </si>
  <si>
    <t>599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</si>
  <si>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</si>
  <si>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</si>
  <si>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</si>
  <si>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</si>
  <si>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</si>
  <si>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</si>
  <si>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</si>
  <si>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</si>
  <si>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</si>
  <si>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49～54</t>
  </si>
  <si>
    <t>55～60</t>
  </si>
  <si>
    <t>平 成 19 年</t>
  </si>
  <si>
    <t>平 成 16 年</t>
  </si>
  <si>
    <t>-</t>
  </si>
  <si>
    <t>１７　　商業統計調査結果(つづき)</t>
  </si>
  <si>
    <t>平成16年6月1日,平成１9年6月１日現在,調査時の市域</t>
  </si>
  <si>
    <t>(2)　産業小分類別その他の収入額，商品手持額および売場面積</t>
  </si>
  <si>
    <t>繊維品卸売業（衣服，身の回り品を除く）</t>
  </si>
  <si>
    <t>百貨店，総合スーパー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</si>
</sst>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.0_ ;_ * \-#,##0.0_ ;_ * &quot;-&quot;??_ ;_ @_ "/>
    <numFmt numFmtId="178" formatCode="_ * #\ ##0.0_ ;_ * &quot;Δ&quot;#\ ##0.0_ ;_ * &quot;-&quot;_ ;_ @_ "/>
    <numFmt numFmtId="179" formatCode="0.0\ "/>
    <numFmt numFmtId="180" formatCode="_ * #,##0.0_ ;_ * \-#,##0.0_ ;_ @_ "/>
    <numFmt numFmtId="181" formatCode="_ * #,##0.0_ ;_ * \-#,##0_ ;_ @_ "/>
    <numFmt numFmtId="182" formatCode="_ * #\ ##0.0_ ;_ * &quot;Δ&quot;#\ ##0.0_ ;_ @_ "/>
    <numFmt numFmtId="183" formatCode="_ * #\ ##0.0_ ;_ * &quot;Δ&quot;#,##0_ ;_ @_ "/>
    <numFmt numFmtId="184" formatCode="_ * #\ ##0.0_ ;_ * &quot;Δ&quot;#,##0.0_ ;_ @_ "/>
    <numFmt numFmtId="185" formatCode="#,##0.0"/>
    <numFmt numFmtId="186" formatCode="_ * #,##0.0\ ;_ * &quot;Δ&quot;#,##0.0;_ * &quot;-&quot;\ ;_ @\ "/>
    <numFmt numFmtId="187" formatCode="_ * #\ ##0.0_ ;_ * &quot;△&quot;#\ ##0.0_ ;_ * &quot;-&quot;_ ;_ @_ "/>
    <numFmt numFmtId="188" formatCode="0.0_ "/>
    <numFmt numFmtId="189" formatCode="#,##0_);[Red]\(#,##0\)"/>
    <numFmt numFmtId="190" formatCode="0_);[Red]\(0\)"/>
    <numFmt numFmtId="191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6" fontId="4" fillId="33" borderId="0" xfId="0" applyNumberFormat="1" applyFont="1" applyFill="1" applyAlignment="1" quotePrefix="1">
      <alignment horizontal="right" vertical="center"/>
    </xf>
    <xf numFmtId="178" fontId="4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/>
    </xf>
    <xf numFmtId="0" fontId="2" fillId="33" borderId="2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Continuous" vertical="center"/>
    </xf>
    <xf numFmtId="176" fontId="2" fillId="33" borderId="0" xfId="0" applyNumberFormat="1" applyFont="1" applyFill="1" applyAlignment="1">
      <alignment vertical="center"/>
    </xf>
    <xf numFmtId="178" fontId="4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2" fillId="33" borderId="0" xfId="0" applyFont="1" applyFill="1" applyAlignment="1">
      <alignment horizontal="centerContinuous" vertical="center"/>
    </xf>
    <xf numFmtId="176" fontId="5" fillId="33" borderId="0" xfId="0" applyNumberFormat="1" applyFont="1" applyFill="1" applyAlignment="1" quotePrefix="1">
      <alignment horizontal="right" vertical="center"/>
    </xf>
    <xf numFmtId="0" fontId="2" fillId="33" borderId="22" xfId="0" applyFont="1" applyFill="1" applyBorder="1" applyAlignment="1">
      <alignment vertical="center" shrinkToFit="1"/>
    </xf>
    <xf numFmtId="0" fontId="2" fillId="33" borderId="22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 wrapText="1" shrinkToFit="1"/>
    </xf>
    <xf numFmtId="0" fontId="8" fillId="33" borderId="0" xfId="0" applyFont="1" applyFill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0" borderId="0" xfId="0" applyFont="1" applyAlignment="1">
      <alignment/>
    </xf>
    <xf numFmtId="0" fontId="8" fillId="33" borderId="0" xfId="0" applyFont="1" applyFill="1" applyAlignment="1">
      <alignment horizontal="centerContinuous" vertical="center"/>
    </xf>
    <xf numFmtId="0" fontId="2" fillId="33" borderId="2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33" borderId="0" xfId="0" applyFont="1" applyFill="1" applyAlignment="1" quotePrefix="1">
      <alignment vertical="center"/>
    </xf>
    <xf numFmtId="0" fontId="8" fillId="33" borderId="0" xfId="0" applyFont="1" applyFill="1" applyAlignment="1" quotePrefix="1">
      <alignment vertical="center"/>
    </xf>
    <xf numFmtId="0" fontId="2" fillId="33" borderId="10" xfId="0" applyFont="1" applyFill="1" applyBorder="1" applyAlignment="1" quotePrefix="1">
      <alignment vertical="center"/>
    </xf>
    <xf numFmtId="0" fontId="2" fillId="33" borderId="0" xfId="0" applyFont="1" applyFill="1" applyBorder="1" applyAlignment="1" quotePrefix="1">
      <alignment vertical="center"/>
    </xf>
    <xf numFmtId="0" fontId="8" fillId="33" borderId="0" xfId="0" applyFont="1" applyFill="1" applyBorder="1" applyAlignment="1" quotePrefix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24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188" fontId="2" fillId="33" borderId="10" xfId="0" applyNumberFormat="1" applyFont="1" applyFill="1" applyBorder="1" applyAlignment="1">
      <alignment vertical="center"/>
    </xf>
    <xf numFmtId="188" fontId="2" fillId="33" borderId="12" xfId="0" applyNumberFormat="1" applyFont="1" applyFill="1" applyBorder="1" applyAlignment="1">
      <alignment horizontal="centerContinuous" vertical="center"/>
    </xf>
    <xf numFmtId="188" fontId="3" fillId="33" borderId="25" xfId="0" applyNumberFormat="1" applyFont="1" applyFill="1" applyBorder="1" applyAlignment="1">
      <alignment horizontal="centerContinuous" vertical="center"/>
    </xf>
    <xf numFmtId="188" fontId="3" fillId="33" borderId="26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Alignment="1">
      <alignment vertical="center"/>
    </xf>
    <xf numFmtId="188" fontId="5" fillId="0" borderId="0" xfId="0" applyNumberFormat="1" applyFont="1" applyAlignment="1">
      <alignment/>
    </xf>
    <xf numFmtId="188" fontId="4" fillId="33" borderId="10" xfId="0" applyNumberFormat="1" applyFont="1" applyFill="1" applyBorder="1" applyAlignment="1">
      <alignment vertical="center"/>
    </xf>
    <xf numFmtId="188" fontId="5" fillId="0" borderId="0" xfId="0" applyNumberFormat="1" applyFont="1" applyBorder="1" applyAlignment="1">
      <alignment/>
    </xf>
    <xf numFmtId="188" fontId="5" fillId="33" borderId="10" xfId="0" applyNumberFormat="1" applyFont="1" applyFill="1" applyBorder="1" applyAlignment="1">
      <alignment vertical="center"/>
    </xf>
    <xf numFmtId="188" fontId="2" fillId="33" borderId="0" xfId="0" applyNumberFormat="1" applyFont="1" applyFill="1" applyAlignment="1">
      <alignment vertical="center"/>
    </xf>
    <xf numFmtId="188" fontId="0" fillId="0" borderId="0" xfId="0" applyNumberFormat="1" applyAlignment="1">
      <alignment/>
    </xf>
    <xf numFmtId="188" fontId="2" fillId="33" borderId="10" xfId="0" applyNumberFormat="1" applyFont="1" applyFill="1" applyBorder="1" applyAlignment="1">
      <alignment horizontal="right" vertical="center"/>
    </xf>
    <xf numFmtId="188" fontId="2" fillId="33" borderId="12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Alignment="1" quotePrefix="1">
      <alignment horizontal="right" vertical="center"/>
    </xf>
    <xf numFmtId="188" fontId="4" fillId="0" borderId="0" xfId="0" applyNumberFormat="1" applyFont="1" applyAlignment="1">
      <alignment/>
    </xf>
    <xf numFmtId="188" fontId="4" fillId="33" borderId="0" xfId="0" applyNumberFormat="1" applyFont="1" applyFill="1" applyAlignment="1">
      <alignment horizontal="right" vertical="center"/>
    </xf>
    <xf numFmtId="188" fontId="4" fillId="33" borderId="10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Alignment="1">
      <alignment horizontal="right" vertical="center"/>
    </xf>
    <xf numFmtId="188" fontId="5" fillId="33" borderId="10" xfId="0" applyNumberFormat="1" applyFont="1" applyFill="1" applyBorder="1" applyAlignment="1">
      <alignment horizontal="right" vertical="center"/>
    </xf>
    <xf numFmtId="188" fontId="2" fillId="33" borderId="0" xfId="0" applyNumberFormat="1" applyFont="1" applyFill="1" applyBorder="1" applyAlignment="1">
      <alignment horizontal="centerContinuous" vertical="center"/>
    </xf>
    <xf numFmtId="188" fontId="2" fillId="33" borderId="26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2" fillId="33" borderId="10" xfId="0" applyNumberFormat="1" applyFont="1" applyFill="1" applyBorder="1" applyAlignment="1">
      <alignment vertical="center"/>
    </xf>
    <xf numFmtId="189" fontId="2" fillId="33" borderId="12" xfId="0" applyNumberFormat="1" applyFont="1" applyFill="1" applyBorder="1" applyAlignment="1">
      <alignment horizontal="centerContinuous" vertical="center"/>
    </xf>
    <xf numFmtId="189" fontId="2" fillId="33" borderId="0" xfId="0" applyNumberFormat="1" applyFont="1" applyFill="1" applyAlignment="1">
      <alignment horizontal="centerContinuous" vertical="center"/>
    </xf>
    <xf numFmtId="189" fontId="2" fillId="33" borderId="13" xfId="0" applyNumberFormat="1" applyFont="1" applyFill="1" applyBorder="1" applyAlignment="1">
      <alignment vertical="center"/>
    </xf>
    <xf numFmtId="189" fontId="2" fillId="33" borderId="0" xfId="0" applyNumberFormat="1" applyFont="1" applyFill="1" applyAlignment="1">
      <alignment vertical="center"/>
    </xf>
    <xf numFmtId="191" fontId="2" fillId="33" borderId="10" xfId="0" applyNumberFormat="1" applyFont="1" applyFill="1" applyBorder="1" applyAlignment="1">
      <alignment vertical="center"/>
    </xf>
    <xf numFmtId="191" fontId="2" fillId="33" borderId="16" xfId="0" applyNumberFormat="1" applyFont="1" applyFill="1" applyBorder="1" applyAlignment="1">
      <alignment horizontal="centerContinuous" vertical="center"/>
    </xf>
    <xf numFmtId="191" fontId="2" fillId="33" borderId="14" xfId="0" applyNumberFormat="1" applyFont="1" applyFill="1" applyBorder="1" applyAlignment="1">
      <alignment horizontal="center" vertical="center"/>
    </xf>
    <xf numFmtId="191" fontId="2" fillId="33" borderId="15" xfId="0" applyNumberFormat="1" applyFont="1" applyFill="1" applyBorder="1" applyAlignment="1">
      <alignment vertical="center"/>
    </xf>
    <xf numFmtId="191" fontId="4" fillId="33" borderId="0" xfId="0" applyNumberFormat="1" applyFont="1" applyFill="1" applyAlignment="1">
      <alignment vertical="center"/>
    </xf>
    <xf numFmtId="191" fontId="4" fillId="33" borderId="10" xfId="0" applyNumberFormat="1" applyFont="1" applyFill="1" applyBorder="1" applyAlignment="1">
      <alignment vertical="center"/>
    </xf>
    <xf numFmtId="191" fontId="4" fillId="33" borderId="0" xfId="0" applyNumberFormat="1" applyFont="1" applyFill="1" applyAlignment="1">
      <alignment horizontal="right" vertical="center"/>
    </xf>
    <xf numFmtId="191" fontId="2" fillId="33" borderId="0" xfId="0" applyNumberFormat="1" applyFont="1" applyFill="1" applyAlignment="1">
      <alignment vertical="center"/>
    </xf>
    <xf numFmtId="191" fontId="0" fillId="0" borderId="0" xfId="0" applyNumberFormat="1" applyAlignment="1">
      <alignment/>
    </xf>
    <xf numFmtId="191" fontId="2" fillId="33" borderId="12" xfId="0" applyNumberFormat="1" applyFont="1" applyFill="1" applyBorder="1" applyAlignment="1">
      <alignment horizontal="centerContinuous" vertical="center"/>
    </xf>
    <xf numFmtId="191" fontId="4" fillId="33" borderId="0" xfId="0" applyNumberFormat="1" applyFont="1" applyFill="1" applyBorder="1" applyAlignment="1">
      <alignment vertical="center"/>
    </xf>
    <xf numFmtId="191" fontId="4" fillId="33" borderId="0" xfId="0" applyNumberFormat="1" applyFont="1" applyFill="1" applyBorder="1" applyAlignment="1" quotePrefix="1">
      <alignment horizontal="right" vertical="center"/>
    </xf>
    <xf numFmtId="188" fontId="4" fillId="33" borderId="0" xfId="0" applyNumberFormat="1" applyFont="1" applyFill="1" applyAlignment="1">
      <alignment vertical="center"/>
    </xf>
    <xf numFmtId="188" fontId="4" fillId="0" borderId="0" xfId="0" applyNumberFormat="1" applyFont="1" applyBorder="1" applyAlignment="1">
      <alignment/>
    </xf>
    <xf numFmtId="188" fontId="4" fillId="33" borderId="0" xfId="0" applyNumberFormat="1" applyFont="1" applyFill="1" applyAlignment="1" quotePrefix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91" fontId="4" fillId="33" borderId="0" xfId="0" applyNumberFormat="1" applyFont="1" applyFill="1" applyAlignment="1" quotePrefix="1">
      <alignment horizontal="right" vertical="center"/>
    </xf>
    <xf numFmtId="191" fontId="4" fillId="33" borderId="24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 quotePrefix="1">
      <alignment horizontal="right" vertical="center"/>
    </xf>
    <xf numFmtId="0" fontId="2" fillId="33" borderId="22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vertical="center"/>
    </xf>
    <xf numFmtId="188" fontId="2" fillId="33" borderId="0" xfId="0" applyNumberFormat="1" applyFont="1" applyFill="1" applyBorder="1" applyAlignment="1">
      <alignment horizontal="center" vertical="center"/>
    </xf>
    <xf numFmtId="191" fontId="2" fillId="33" borderId="0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tabSelected="1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61" customWidth="1"/>
    <col min="2" max="2" width="1.625" style="61" customWidth="1"/>
    <col min="3" max="3" width="1.37890625" style="61" customWidth="1"/>
    <col min="4" max="4" width="3.50390625" style="61" customWidth="1"/>
    <col min="5" max="5" width="3.00390625" style="61" customWidth="1"/>
    <col min="6" max="6" width="28.125" style="61" customWidth="1"/>
    <col min="7" max="7" width="10.625" style="0" customWidth="1"/>
    <col min="8" max="8" width="6.375" style="72" customWidth="1"/>
    <col min="9" max="9" width="10.25390625" style="85" customWidth="1"/>
    <col min="10" max="10" width="6.25390625" style="72" customWidth="1"/>
    <col min="11" max="11" width="8.25390625" style="99" customWidth="1"/>
    <col min="12" max="12" width="9.75390625" style="0" customWidth="1"/>
    <col min="13" max="13" width="6.50390625" style="72" customWidth="1"/>
    <col min="14" max="14" width="9.625" style="0" customWidth="1"/>
    <col min="15" max="15" width="6.75390625" style="72" customWidth="1"/>
    <col min="16" max="16" width="7.25390625" style="0" customWidth="1"/>
    <col min="17" max="17" width="7.375" style="0" customWidth="1"/>
    <col min="18" max="18" width="6.75390625" style="72" customWidth="1"/>
    <col min="19" max="19" width="7.50390625" style="0" customWidth="1"/>
    <col min="20" max="20" width="6.875" style="72" customWidth="1"/>
    <col min="21" max="21" width="7.375" style="99" customWidth="1"/>
    <col min="22" max="22" width="6.875" style="61" customWidth="1"/>
    <col min="26" max="26" width="9.125" style="0" bestFit="1" customWidth="1"/>
  </cols>
  <sheetData>
    <row r="1" spans="1:22" ht="14.25">
      <c r="A1" s="120" t="s">
        <v>134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2.75" customHeight="1">
      <c r="A2" s="121" t="s">
        <v>135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2.75" customHeight="1">
      <c r="A3" s="125" t="s">
        <v>136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22" customFormat="1" ht="12.75" customHeight="1">
      <c r="A4" s="1"/>
      <c r="B4" s="1"/>
      <c r="C4" s="1"/>
      <c r="D4" s="1"/>
      <c r="E4" s="48"/>
      <c r="F4" s="1"/>
      <c r="G4" s="1"/>
      <c r="H4" s="62"/>
      <c r="I4" s="86"/>
      <c r="J4" s="62"/>
      <c r="K4" s="91"/>
      <c r="L4" s="1"/>
      <c r="M4" s="73"/>
      <c r="N4" s="1"/>
      <c r="O4" s="62"/>
      <c r="P4" s="1"/>
      <c r="Q4" s="1"/>
      <c r="R4" s="62"/>
      <c r="S4" s="1"/>
      <c r="T4" s="62"/>
      <c r="U4" s="91"/>
      <c r="V4" s="2" t="s">
        <v>0</v>
      </c>
    </row>
    <row r="5" spans="1:22" s="44" customFormat="1" ht="15" customHeight="1">
      <c r="A5" s="3"/>
      <c r="B5" s="3"/>
      <c r="C5" s="3"/>
      <c r="D5" s="3"/>
      <c r="E5" s="42"/>
      <c r="F5" s="43"/>
      <c r="G5" s="5" t="s">
        <v>1</v>
      </c>
      <c r="H5" s="63"/>
      <c r="I5" s="87"/>
      <c r="J5" s="63"/>
      <c r="K5" s="92"/>
      <c r="L5" s="10"/>
      <c r="M5" s="74" t="s">
        <v>2</v>
      </c>
      <c r="N5" s="11" t="s">
        <v>3</v>
      </c>
      <c r="O5" s="83"/>
      <c r="P5" s="12"/>
      <c r="Q5" s="5" t="s">
        <v>4</v>
      </c>
      <c r="R5" s="63"/>
      <c r="S5" s="6"/>
      <c r="T5" s="63"/>
      <c r="U5" s="100"/>
      <c r="V5" s="13" t="s">
        <v>5</v>
      </c>
    </row>
    <row r="6" spans="1:22" s="44" customFormat="1" ht="15" customHeight="1">
      <c r="A6" s="37" t="s">
        <v>6</v>
      </c>
      <c r="B6" s="37"/>
      <c r="C6" s="37"/>
      <c r="D6" s="37"/>
      <c r="E6" s="45"/>
      <c r="F6" s="46"/>
      <c r="G6" s="23" t="s">
        <v>131</v>
      </c>
      <c r="H6" s="64"/>
      <c r="I6" s="88" t="s">
        <v>132</v>
      </c>
      <c r="J6" s="81"/>
      <c r="K6" s="93" t="s">
        <v>7</v>
      </c>
      <c r="L6" s="23" t="s">
        <v>131</v>
      </c>
      <c r="M6" s="64"/>
      <c r="N6" s="37" t="s">
        <v>132</v>
      </c>
      <c r="O6" s="81"/>
      <c r="P6" s="8" t="s">
        <v>7</v>
      </c>
      <c r="Q6" s="23" t="s">
        <v>131</v>
      </c>
      <c r="R6" s="64"/>
      <c r="S6" s="37" t="s">
        <v>132</v>
      </c>
      <c r="T6" s="81"/>
      <c r="U6" s="93" t="s">
        <v>7</v>
      </c>
      <c r="V6" s="14"/>
    </row>
    <row r="7" spans="1:22" s="44" customFormat="1" ht="15" customHeight="1">
      <c r="A7" s="7"/>
      <c r="B7" s="7"/>
      <c r="C7" s="7"/>
      <c r="D7" s="7"/>
      <c r="E7" s="47"/>
      <c r="F7" s="21"/>
      <c r="G7" s="34"/>
      <c r="H7" s="65" t="s">
        <v>8</v>
      </c>
      <c r="I7" s="89"/>
      <c r="J7" s="82" t="s">
        <v>8</v>
      </c>
      <c r="K7" s="94"/>
      <c r="L7" s="34"/>
      <c r="M7" s="65" t="s">
        <v>8</v>
      </c>
      <c r="N7" s="7"/>
      <c r="O7" s="82" t="s">
        <v>8</v>
      </c>
      <c r="P7" s="9"/>
      <c r="Q7" s="34"/>
      <c r="R7" s="65" t="s">
        <v>8</v>
      </c>
      <c r="S7" s="7"/>
      <c r="T7" s="82" t="s">
        <v>8</v>
      </c>
      <c r="U7" s="94"/>
      <c r="V7" s="15" t="s">
        <v>9</v>
      </c>
    </row>
    <row r="8" spans="1:22" s="44" customFormat="1" ht="1.5" customHeight="1">
      <c r="A8" s="117"/>
      <c r="B8" s="117"/>
      <c r="C8" s="117"/>
      <c r="D8" s="117"/>
      <c r="E8" s="118"/>
      <c r="F8" s="119"/>
      <c r="G8" s="111"/>
      <c r="H8" s="112"/>
      <c r="I8" s="113"/>
      <c r="J8" s="114"/>
      <c r="K8" s="115"/>
      <c r="L8" s="111"/>
      <c r="M8" s="112"/>
      <c r="N8" s="30"/>
      <c r="O8" s="114"/>
      <c r="P8" s="30"/>
      <c r="Q8" s="111"/>
      <c r="R8" s="112"/>
      <c r="S8" s="30"/>
      <c r="T8" s="114"/>
      <c r="U8" s="115"/>
      <c r="V8" s="116"/>
    </row>
    <row r="9" spans="1:22" s="22" customFormat="1" ht="15" customHeight="1">
      <c r="A9" s="124" t="s">
        <v>10</v>
      </c>
      <c r="B9" s="126"/>
      <c r="C9" s="126"/>
      <c r="D9" s="126"/>
      <c r="E9" s="126"/>
      <c r="F9" s="123"/>
      <c r="G9" s="31">
        <f>G11+G41</f>
        <v>6233720</v>
      </c>
      <c r="H9" s="66">
        <f>G9/G9*100</f>
        <v>100</v>
      </c>
      <c r="I9" s="18">
        <v>6173861</v>
      </c>
      <c r="J9" s="103">
        <v>100</v>
      </c>
      <c r="K9" s="95">
        <f>(G9-I9)/I9*100</f>
        <v>0.9695553560405717</v>
      </c>
      <c r="L9" s="38">
        <f>L11+L41</f>
        <v>18949521</v>
      </c>
      <c r="M9" s="75">
        <f>L9/L9*100</f>
        <v>100</v>
      </c>
      <c r="N9" s="18" t="s">
        <v>66</v>
      </c>
      <c r="O9" s="105" t="s">
        <v>13</v>
      </c>
      <c r="P9" s="19" t="s">
        <v>13</v>
      </c>
      <c r="Q9" s="31">
        <v>937118</v>
      </c>
      <c r="R9" s="66">
        <f>Q9/Q9*100</f>
        <v>100</v>
      </c>
      <c r="S9" s="27">
        <v>855825</v>
      </c>
      <c r="T9" s="103">
        <v>100</v>
      </c>
      <c r="U9" s="95">
        <f>(Q9-S9)/S9*100</f>
        <v>9.498787719451991</v>
      </c>
      <c r="V9" s="16" t="s">
        <v>11</v>
      </c>
    </row>
    <row r="10" spans="1:22" s="22" customFormat="1" ht="15" customHeight="1">
      <c r="A10" s="49"/>
      <c r="B10" s="50"/>
      <c r="C10" s="50"/>
      <c r="D10" s="50"/>
      <c r="E10" s="50"/>
      <c r="F10" s="51"/>
      <c r="G10" s="31"/>
      <c r="H10" s="67"/>
      <c r="I10" s="18"/>
      <c r="J10" s="76"/>
      <c r="K10" s="95"/>
      <c r="L10" s="31"/>
      <c r="M10" s="67"/>
      <c r="N10" s="27"/>
      <c r="O10" s="76"/>
      <c r="P10" s="19"/>
      <c r="Q10" s="20"/>
      <c r="R10" s="67"/>
      <c r="S10" s="26"/>
      <c r="T10" s="76"/>
      <c r="U10" s="101"/>
      <c r="V10" s="16"/>
    </row>
    <row r="11" spans="1:22" s="22" customFormat="1" ht="15" customHeight="1">
      <c r="A11" s="3"/>
      <c r="B11" s="3" t="s">
        <v>70</v>
      </c>
      <c r="C11" s="3"/>
      <c r="D11" s="3"/>
      <c r="E11" s="124" t="s">
        <v>12</v>
      </c>
      <c r="F11" s="123"/>
      <c r="G11" s="31">
        <f>G13+G16+G20+G24+G30+G36</f>
        <v>2830160</v>
      </c>
      <c r="H11" s="66">
        <f>G11/G9*100</f>
        <v>45.40082005608208</v>
      </c>
      <c r="I11" s="18">
        <v>3069478</v>
      </c>
      <c r="J11" s="103">
        <v>49.71731627906751</v>
      </c>
      <c r="K11" s="95">
        <f>(G11-I11)/I11*100</f>
        <v>-7.796700285846649</v>
      </c>
      <c r="L11" s="31">
        <f>L13+L16+L20+L24+L30+L36</f>
        <v>10508747</v>
      </c>
      <c r="M11" s="75">
        <f>L11/L9*100</f>
        <v>55.456531064822165</v>
      </c>
      <c r="N11" s="18" t="s">
        <v>66</v>
      </c>
      <c r="O11" s="105" t="s">
        <v>13</v>
      </c>
      <c r="P11" s="19" t="s">
        <v>13</v>
      </c>
      <c r="Q11" s="38" t="s">
        <v>66</v>
      </c>
      <c r="R11" s="75" t="s">
        <v>13</v>
      </c>
      <c r="S11" s="18" t="s">
        <v>66</v>
      </c>
      <c r="T11" s="105" t="s">
        <v>13</v>
      </c>
      <c r="U11" s="107" t="s">
        <v>13</v>
      </c>
      <c r="V11" s="16" t="s">
        <v>129</v>
      </c>
    </row>
    <row r="12" spans="1:22" s="22" customFormat="1" ht="15" customHeight="1">
      <c r="A12" s="3"/>
      <c r="B12" s="3"/>
      <c r="C12" s="3"/>
      <c r="D12" s="3"/>
      <c r="E12" s="49"/>
      <c r="F12" s="51"/>
      <c r="G12" s="31"/>
      <c r="H12" s="67"/>
      <c r="I12" s="18"/>
      <c r="J12" s="76"/>
      <c r="K12" s="95"/>
      <c r="L12" s="38"/>
      <c r="M12" s="75"/>
      <c r="N12" s="18"/>
      <c r="O12" s="105"/>
      <c r="P12" s="19"/>
      <c r="Q12" s="38"/>
      <c r="R12" s="75"/>
      <c r="S12" s="18"/>
      <c r="T12" s="105"/>
      <c r="U12" s="107"/>
      <c r="V12" s="16"/>
    </row>
    <row r="13" spans="1:22" s="22" customFormat="1" ht="15" customHeight="1">
      <c r="A13" s="3"/>
      <c r="B13" s="3"/>
      <c r="C13" s="52" t="s">
        <v>71</v>
      </c>
      <c r="D13" s="3"/>
      <c r="E13" s="122" t="s">
        <v>14</v>
      </c>
      <c r="F13" s="123"/>
      <c r="G13" s="31">
        <v>124</v>
      </c>
      <c r="H13" s="66">
        <f>G13/G9*100</f>
        <v>0.0019891814197621964</v>
      </c>
      <c r="I13" s="18">
        <v>1416</v>
      </c>
      <c r="J13" s="103">
        <v>0.022935404603375426</v>
      </c>
      <c r="K13" s="95">
        <f>(G13-I13)/I13*100</f>
        <v>-91.24293785310734</v>
      </c>
      <c r="L13" s="38">
        <v>16042</v>
      </c>
      <c r="M13" s="75">
        <f>L13/L9*100</f>
        <v>0.08465649342798691</v>
      </c>
      <c r="N13" s="18" t="s">
        <v>66</v>
      </c>
      <c r="O13" s="105" t="s">
        <v>13</v>
      </c>
      <c r="P13" s="19" t="s">
        <v>13</v>
      </c>
      <c r="Q13" s="38" t="s">
        <v>66</v>
      </c>
      <c r="R13" s="75" t="s">
        <v>13</v>
      </c>
      <c r="S13" s="18" t="s">
        <v>66</v>
      </c>
      <c r="T13" s="105" t="s">
        <v>13</v>
      </c>
      <c r="U13" s="107" t="s">
        <v>13</v>
      </c>
      <c r="V13" s="16">
        <v>49</v>
      </c>
    </row>
    <row r="14" spans="1:22" s="22" customFormat="1" ht="15" customHeight="1">
      <c r="A14" s="3"/>
      <c r="B14" s="3"/>
      <c r="C14" s="3"/>
      <c r="D14" s="52" t="s">
        <v>72</v>
      </c>
      <c r="E14" s="53"/>
      <c r="F14" s="40" t="s">
        <v>15</v>
      </c>
      <c r="G14" s="31">
        <v>124</v>
      </c>
      <c r="H14" s="66">
        <f>G14/G9*100</f>
        <v>0.0019891814197621964</v>
      </c>
      <c r="I14" s="18">
        <v>1416</v>
      </c>
      <c r="J14" s="103">
        <v>0.022935404603375426</v>
      </c>
      <c r="K14" s="95">
        <f>(G14-I14)/I14*100</f>
        <v>-91.24293785310734</v>
      </c>
      <c r="L14" s="38">
        <v>16042</v>
      </c>
      <c r="M14" s="75">
        <f>L14/L9*100</f>
        <v>0.08465649342798691</v>
      </c>
      <c r="N14" s="18" t="s">
        <v>66</v>
      </c>
      <c r="O14" s="105" t="s">
        <v>13</v>
      </c>
      <c r="P14" s="19" t="s">
        <v>13</v>
      </c>
      <c r="Q14" s="38" t="s">
        <v>66</v>
      </c>
      <c r="R14" s="75" t="s">
        <v>13</v>
      </c>
      <c r="S14" s="18" t="s">
        <v>66</v>
      </c>
      <c r="T14" s="105" t="s">
        <v>13</v>
      </c>
      <c r="U14" s="107" t="s">
        <v>13</v>
      </c>
      <c r="V14" s="16">
        <v>491</v>
      </c>
    </row>
    <row r="15" spans="1:22" s="22" customFormat="1" ht="15" customHeight="1">
      <c r="A15" s="3"/>
      <c r="B15" s="3"/>
      <c r="C15" s="3"/>
      <c r="D15" s="52"/>
      <c r="E15" s="53"/>
      <c r="F15" s="40"/>
      <c r="G15" s="31"/>
      <c r="H15" s="67"/>
      <c r="I15" s="18"/>
      <c r="J15" s="76"/>
      <c r="K15" s="95"/>
      <c r="L15" s="38"/>
      <c r="M15" s="75"/>
      <c r="N15" s="18"/>
      <c r="O15" s="105"/>
      <c r="P15" s="19"/>
      <c r="Q15" s="38"/>
      <c r="R15" s="75"/>
      <c r="S15" s="18"/>
      <c r="T15" s="105"/>
      <c r="U15" s="107"/>
      <c r="V15" s="16"/>
    </row>
    <row r="16" spans="1:22" s="22" customFormat="1" ht="15" customHeight="1">
      <c r="A16" s="3"/>
      <c r="B16" s="3"/>
      <c r="C16" s="52" t="s">
        <v>73</v>
      </c>
      <c r="D16" s="3"/>
      <c r="E16" s="122" t="s">
        <v>16</v>
      </c>
      <c r="F16" s="123"/>
      <c r="G16" s="31">
        <f>G17+G18</f>
        <v>30435</v>
      </c>
      <c r="H16" s="66">
        <f>G16/G9*100</f>
        <v>0.4882317460521165</v>
      </c>
      <c r="I16" s="18">
        <v>33369</v>
      </c>
      <c r="J16" s="103">
        <v>0.5404883589053916</v>
      </c>
      <c r="K16" s="95">
        <f>(G16-I16)/I16*100</f>
        <v>-8.792591926638497</v>
      </c>
      <c r="L16" s="38">
        <f>L17+L18</f>
        <v>895151</v>
      </c>
      <c r="M16" s="75">
        <f>L16/L9*100</f>
        <v>4.7238713844006925</v>
      </c>
      <c r="N16" s="18" t="s">
        <v>66</v>
      </c>
      <c r="O16" s="105" t="s">
        <v>13</v>
      </c>
      <c r="P16" s="19" t="s">
        <v>13</v>
      </c>
      <c r="Q16" s="38" t="s">
        <v>66</v>
      </c>
      <c r="R16" s="75" t="s">
        <v>13</v>
      </c>
      <c r="S16" s="18" t="s">
        <v>66</v>
      </c>
      <c r="T16" s="105" t="s">
        <v>13</v>
      </c>
      <c r="U16" s="107" t="s">
        <v>13</v>
      </c>
      <c r="V16" s="16">
        <v>50</v>
      </c>
    </row>
    <row r="17" spans="1:22" s="22" customFormat="1" ht="15" customHeight="1">
      <c r="A17" s="3"/>
      <c r="B17" s="3"/>
      <c r="C17" s="3"/>
      <c r="D17" s="52" t="s">
        <v>74</v>
      </c>
      <c r="E17" s="53"/>
      <c r="F17" s="39" t="s">
        <v>137</v>
      </c>
      <c r="G17" s="31">
        <v>3393</v>
      </c>
      <c r="H17" s="66">
        <f>G17/G9*100</f>
        <v>0.05442977868752527</v>
      </c>
      <c r="I17" s="18">
        <v>0</v>
      </c>
      <c r="J17" s="103">
        <v>0</v>
      </c>
      <c r="K17" s="97" t="s">
        <v>133</v>
      </c>
      <c r="L17" s="38">
        <v>12674</v>
      </c>
      <c r="M17" s="75">
        <f>L17/L9*100</f>
        <v>0.06688295709427167</v>
      </c>
      <c r="N17" s="18" t="s">
        <v>66</v>
      </c>
      <c r="O17" s="105" t="s">
        <v>13</v>
      </c>
      <c r="P17" s="19" t="s">
        <v>13</v>
      </c>
      <c r="Q17" s="38" t="s">
        <v>66</v>
      </c>
      <c r="R17" s="75" t="s">
        <v>13</v>
      </c>
      <c r="S17" s="18" t="s">
        <v>66</v>
      </c>
      <c r="T17" s="105" t="s">
        <v>13</v>
      </c>
      <c r="U17" s="107" t="s">
        <v>13</v>
      </c>
      <c r="V17" s="16">
        <v>501</v>
      </c>
    </row>
    <row r="18" spans="1:22" s="22" customFormat="1" ht="15" customHeight="1">
      <c r="A18" s="3"/>
      <c r="B18" s="3"/>
      <c r="C18" s="3"/>
      <c r="D18" s="52" t="s">
        <v>75</v>
      </c>
      <c r="E18" s="53"/>
      <c r="F18" s="40" t="s">
        <v>17</v>
      </c>
      <c r="G18" s="31">
        <v>27042</v>
      </c>
      <c r="H18" s="66">
        <f>G18/G9*100</f>
        <v>0.43380196736459126</v>
      </c>
      <c r="I18" s="18">
        <v>33369</v>
      </c>
      <c r="J18" s="103">
        <v>0.5404883589053916</v>
      </c>
      <c r="K18" s="95">
        <f>(G18-I18)/I18*100</f>
        <v>-18.960712038119212</v>
      </c>
      <c r="L18" s="38">
        <v>882477</v>
      </c>
      <c r="M18" s="75">
        <f>L18/L9*100</f>
        <v>4.656988427306421</v>
      </c>
      <c r="N18" s="18" t="s">
        <v>66</v>
      </c>
      <c r="O18" s="105" t="s">
        <v>13</v>
      </c>
      <c r="P18" s="19" t="s">
        <v>13</v>
      </c>
      <c r="Q18" s="38" t="s">
        <v>66</v>
      </c>
      <c r="R18" s="75" t="s">
        <v>13</v>
      </c>
      <c r="S18" s="18" t="s">
        <v>66</v>
      </c>
      <c r="T18" s="105" t="s">
        <v>13</v>
      </c>
      <c r="U18" s="107" t="s">
        <v>13</v>
      </c>
      <c r="V18" s="16">
        <v>502</v>
      </c>
    </row>
    <row r="19" spans="1:22" s="22" customFormat="1" ht="15" customHeight="1">
      <c r="A19" s="3"/>
      <c r="B19" s="3"/>
      <c r="C19" s="3"/>
      <c r="D19" s="52"/>
      <c r="E19" s="53"/>
      <c r="F19" s="40"/>
      <c r="G19" s="31"/>
      <c r="H19" s="67"/>
      <c r="I19" s="18"/>
      <c r="J19" s="76"/>
      <c r="K19" s="95"/>
      <c r="L19" s="38"/>
      <c r="M19" s="75"/>
      <c r="N19" s="18" t="s">
        <v>66</v>
      </c>
      <c r="O19" s="105"/>
      <c r="P19" s="19"/>
      <c r="Q19" s="38" t="s">
        <v>66</v>
      </c>
      <c r="R19" s="75"/>
      <c r="S19" s="18" t="s">
        <v>66</v>
      </c>
      <c r="T19" s="105"/>
      <c r="U19" s="107"/>
      <c r="V19" s="16"/>
    </row>
    <row r="20" spans="1:22" s="22" customFormat="1" ht="15" customHeight="1">
      <c r="A20" s="3"/>
      <c r="B20" s="3"/>
      <c r="C20" s="52" t="s">
        <v>76</v>
      </c>
      <c r="D20" s="3"/>
      <c r="E20" s="122" t="s">
        <v>18</v>
      </c>
      <c r="F20" s="123"/>
      <c r="G20" s="31">
        <f>G21+G22</f>
        <v>64509</v>
      </c>
      <c r="H20" s="66">
        <f>G20/G9*100</f>
        <v>1.0348395500599963</v>
      </c>
      <c r="I20" s="18">
        <v>104885</v>
      </c>
      <c r="J20" s="103">
        <v>1.6988558699329317</v>
      </c>
      <c r="K20" s="95">
        <f>(G20-I20)/I20*100</f>
        <v>-38.495495066024695</v>
      </c>
      <c r="L20" s="38">
        <f>L21+L22</f>
        <v>3774634</v>
      </c>
      <c r="M20" s="75">
        <f>L20/L9*100</f>
        <v>19.919416432742548</v>
      </c>
      <c r="N20" s="18" t="s">
        <v>66</v>
      </c>
      <c r="O20" s="105" t="s">
        <v>13</v>
      </c>
      <c r="P20" s="19" t="s">
        <v>13</v>
      </c>
      <c r="Q20" s="38" t="s">
        <v>66</v>
      </c>
      <c r="R20" s="75" t="s">
        <v>13</v>
      </c>
      <c r="S20" s="18" t="s">
        <v>66</v>
      </c>
      <c r="T20" s="105" t="s">
        <v>13</v>
      </c>
      <c r="U20" s="107" t="s">
        <v>13</v>
      </c>
      <c r="V20" s="16">
        <v>51</v>
      </c>
    </row>
    <row r="21" spans="1:22" s="22" customFormat="1" ht="15" customHeight="1">
      <c r="A21" s="3"/>
      <c r="B21" s="3"/>
      <c r="C21" s="3"/>
      <c r="D21" s="52" t="s">
        <v>77</v>
      </c>
      <c r="E21" s="53"/>
      <c r="F21" s="40" t="s">
        <v>19</v>
      </c>
      <c r="G21" s="31">
        <v>15984</v>
      </c>
      <c r="H21" s="66">
        <f>G21/G9*100</f>
        <v>0.25641190172160444</v>
      </c>
      <c r="I21" s="18">
        <v>51475</v>
      </c>
      <c r="J21" s="103">
        <v>0.8337570282194562</v>
      </c>
      <c r="K21" s="95">
        <f>(G21-I21)/I21*100</f>
        <v>-68.94803302574066</v>
      </c>
      <c r="L21" s="38">
        <v>3075984</v>
      </c>
      <c r="M21" s="75">
        <f>L21/L9*100</f>
        <v>16.23251585092837</v>
      </c>
      <c r="N21" s="18" t="s">
        <v>66</v>
      </c>
      <c r="O21" s="105" t="s">
        <v>13</v>
      </c>
      <c r="P21" s="19" t="s">
        <v>13</v>
      </c>
      <c r="Q21" s="38" t="s">
        <v>66</v>
      </c>
      <c r="R21" s="75" t="s">
        <v>13</v>
      </c>
      <c r="S21" s="18" t="s">
        <v>66</v>
      </c>
      <c r="T21" s="105" t="s">
        <v>13</v>
      </c>
      <c r="U21" s="107" t="s">
        <v>13</v>
      </c>
      <c r="V21" s="16">
        <v>511</v>
      </c>
    </row>
    <row r="22" spans="1:22" s="22" customFormat="1" ht="15" customHeight="1">
      <c r="A22" s="3"/>
      <c r="B22" s="3"/>
      <c r="C22" s="3"/>
      <c r="D22" s="52" t="s">
        <v>78</v>
      </c>
      <c r="E22" s="53"/>
      <c r="F22" s="40" t="s">
        <v>20</v>
      </c>
      <c r="G22" s="31">
        <v>48525</v>
      </c>
      <c r="H22" s="66">
        <f>G22/G9*100</f>
        <v>0.7784276483383918</v>
      </c>
      <c r="I22" s="18">
        <v>53410</v>
      </c>
      <c r="J22" s="103">
        <v>0.8650988417134755</v>
      </c>
      <c r="K22" s="95">
        <f>(G22-I22)/I22*100</f>
        <v>-9.146227298258754</v>
      </c>
      <c r="L22" s="38">
        <v>698650</v>
      </c>
      <c r="M22" s="75">
        <f>L22/L9*100</f>
        <v>3.6869005818141787</v>
      </c>
      <c r="N22" s="18" t="s">
        <v>66</v>
      </c>
      <c r="O22" s="105" t="s">
        <v>13</v>
      </c>
      <c r="P22" s="19" t="s">
        <v>13</v>
      </c>
      <c r="Q22" s="38" t="s">
        <v>66</v>
      </c>
      <c r="R22" s="75" t="s">
        <v>13</v>
      </c>
      <c r="S22" s="18" t="s">
        <v>66</v>
      </c>
      <c r="T22" s="105" t="s">
        <v>13</v>
      </c>
      <c r="U22" s="107" t="s">
        <v>13</v>
      </c>
      <c r="V22" s="16">
        <v>512</v>
      </c>
    </row>
    <row r="23" spans="1:22" s="22" customFormat="1" ht="15" customHeight="1">
      <c r="A23" s="3"/>
      <c r="B23" s="3"/>
      <c r="C23" s="3"/>
      <c r="D23" s="52"/>
      <c r="E23" s="53"/>
      <c r="F23" s="40"/>
      <c r="G23" s="31"/>
      <c r="H23" s="67"/>
      <c r="I23" s="18"/>
      <c r="J23" s="76"/>
      <c r="K23" s="95"/>
      <c r="L23" s="38"/>
      <c r="M23" s="75"/>
      <c r="N23" s="18"/>
      <c r="O23" s="105"/>
      <c r="P23" s="19"/>
      <c r="Q23" s="38"/>
      <c r="R23" s="75"/>
      <c r="S23" s="18"/>
      <c r="T23" s="105"/>
      <c r="U23" s="107"/>
      <c r="V23" s="16"/>
    </row>
    <row r="24" spans="1:22" s="22" customFormat="1" ht="15" customHeight="1">
      <c r="A24" s="3"/>
      <c r="B24" s="3"/>
      <c r="C24" s="52" t="s">
        <v>79</v>
      </c>
      <c r="D24" s="3"/>
      <c r="E24" s="122" t="s">
        <v>21</v>
      </c>
      <c r="F24" s="123"/>
      <c r="G24" s="31">
        <f>G25+G26+G27+G28</f>
        <v>660702</v>
      </c>
      <c r="H24" s="66">
        <f>G24/G9*100</f>
        <v>10.59883985806228</v>
      </c>
      <c r="I24" s="18">
        <v>856905</v>
      </c>
      <c r="J24" s="103">
        <v>13.879564181960042</v>
      </c>
      <c r="K24" s="95">
        <f>(G24-I24)/I24*100</f>
        <v>-22.896703835314298</v>
      </c>
      <c r="L24" s="38">
        <f>L25+L26+L27+L28</f>
        <v>1576230</v>
      </c>
      <c r="M24" s="75">
        <f>L24/L9*100</f>
        <v>8.318046667248211</v>
      </c>
      <c r="N24" s="18" t="s">
        <v>66</v>
      </c>
      <c r="O24" s="105" t="s">
        <v>13</v>
      </c>
      <c r="P24" s="19" t="s">
        <v>13</v>
      </c>
      <c r="Q24" s="38" t="s">
        <v>66</v>
      </c>
      <c r="R24" s="75" t="s">
        <v>13</v>
      </c>
      <c r="S24" s="18" t="s">
        <v>66</v>
      </c>
      <c r="T24" s="105" t="s">
        <v>13</v>
      </c>
      <c r="U24" s="107" t="s">
        <v>13</v>
      </c>
      <c r="V24" s="16">
        <v>52</v>
      </c>
    </row>
    <row r="25" spans="1:22" s="22" customFormat="1" ht="15" customHeight="1">
      <c r="A25" s="3"/>
      <c r="B25" s="3"/>
      <c r="C25" s="3"/>
      <c r="D25" s="52" t="s">
        <v>80</v>
      </c>
      <c r="E25" s="53"/>
      <c r="F25" s="40" t="s">
        <v>22</v>
      </c>
      <c r="G25" s="31">
        <v>514524</v>
      </c>
      <c r="H25" s="66">
        <f>G25/G9*100</f>
        <v>8.253883716304228</v>
      </c>
      <c r="I25" s="18">
        <v>631030</v>
      </c>
      <c r="J25" s="103">
        <v>10.220994609370052</v>
      </c>
      <c r="K25" s="95">
        <f>(G25-I25)/I25*100</f>
        <v>-18.462830610272093</v>
      </c>
      <c r="L25" s="38">
        <v>783754</v>
      </c>
      <c r="M25" s="75">
        <f>L25/L9*100</f>
        <v>4.136009559291763</v>
      </c>
      <c r="N25" s="18" t="s">
        <v>66</v>
      </c>
      <c r="O25" s="105" t="s">
        <v>13</v>
      </c>
      <c r="P25" s="19" t="s">
        <v>13</v>
      </c>
      <c r="Q25" s="38" t="s">
        <v>66</v>
      </c>
      <c r="R25" s="75" t="s">
        <v>13</v>
      </c>
      <c r="S25" s="18" t="s">
        <v>66</v>
      </c>
      <c r="T25" s="105" t="s">
        <v>13</v>
      </c>
      <c r="U25" s="107" t="s">
        <v>13</v>
      </c>
      <c r="V25" s="16">
        <v>521</v>
      </c>
    </row>
    <row r="26" spans="1:22" s="22" customFormat="1" ht="15" customHeight="1">
      <c r="A26" s="3"/>
      <c r="B26" s="3"/>
      <c r="C26" s="3"/>
      <c r="D26" s="52" t="s">
        <v>81</v>
      </c>
      <c r="E26" s="53"/>
      <c r="F26" s="40" t="s">
        <v>23</v>
      </c>
      <c r="G26" s="31">
        <v>65604</v>
      </c>
      <c r="H26" s="66">
        <f>G26/G9*100</f>
        <v>1.0524053053393478</v>
      </c>
      <c r="I26" s="18">
        <v>19157</v>
      </c>
      <c r="J26" s="103">
        <v>0.31029205225060946</v>
      </c>
      <c r="K26" s="95">
        <f>(G26-I26)/I26*100</f>
        <v>242.4544552904943</v>
      </c>
      <c r="L26" s="38">
        <v>251997</v>
      </c>
      <c r="M26" s="75">
        <f>L26/L9*100</f>
        <v>1.3298330865460926</v>
      </c>
      <c r="N26" s="18" t="s">
        <v>66</v>
      </c>
      <c r="O26" s="105" t="s">
        <v>13</v>
      </c>
      <c r="P26" s="19" t="s">
        <v>13</v>
      </c>
      <c r="Q26" s="38" t="s">
        <v>66</v>
      </c>
      <c r="R26" s="75" t="s">
        <v>13</v>
      </c>
      <c r="S26" s="18" t="s">
        <v>66</v>
      </c>
      <c r="T26" s="105" t="s">
        <v>13</v>
      </c>
      <c r="U26" s="107" t="s">
        <v>13</v>
      </c>
      <c r="V26" s="16">
        <v>522</v>
      </c>
    </row>
    <row r="27" spans="1:22" s="22" customFormat="1" ht="15" customHeight="1">
      <c r="A27" s="3"/>
      <c r="B27" s="3"/>
      <c r="C27" s="3"/>
      <c r="D27" s="52" t="s">
        <v>82</v>
      </c>
      <c r="E27" s="53"/>
      <c r="F27" s="40" t="s">
        <v>24</v>
      </c>
      <c r="G27" s="31">
        <v>50182</v>
      </c>
      <c r="H27" s="66">
        <f>G27/G9*100</f>
        <v>0.8050088871492463</v>
      </c>
      <c r="I27" s="18">
        <v>73908</v>
      </c>
      <c r="J27" s="103">
        <v>1.197111499594824</v>
      </c>
      <c r="K27" s="95">
        <f>(G27-I27)/I27*100</f>
        <v>-32.1020728473237</v>
      </c>
      <c r="L27" s="38">
        <v>481267</v>
      </c>
      <c r="M27" s="75">
        <f>L27/L9*100</f>
        <v>2.539731743087332</v>
      </c>
      <c r="N27" s="18" t="s">
        <v>66</v>
      </c>
      <c r="O27" s="105" t="s">
        <v>13</v>
      </c>
      <c r="P27" s="19" t="s">
        <v>13</v>
      </c>
      <c r="Q27" s="38" t="s">
        <v>66</v>
      </c>
      <c r="R27" s="75" t="s">
        <v>13</v>
      </c>
      <c r="S27" s="18" t="s">
        <v>66</v>
      </c>
      <c r="T27" s="105" t="s">
        <v>13</v>
      </c>
      <c r="U27" s="107" t="s">
        <v>13</v>
      </c>
      <c r="V27" s="16">
        <v>523</v>
      </c>
    </row>
    <row r="28" spans="1:22" s="22" customFormat="1" ht="15" customHeight="1">
      <c r="A28" s="3"/>
      <c r="B28" s="3"/>
      <c r="C28" s="3"/>
      <c r="D28" s="52" t="s">
        <v>83</v>
      </c>
      <c r="E28" s="53"/>
      <c r="F28" s="40" t="s">
        <v>25</v>
      </c>
      <c r="G28" s="31">
        <v>30392</v>
      </c>
      <c r="H28" s="66">
        <f>G28/G9*100</f>
        <v>0.48754194926945704</v>
      </c>
      <c r="I28" s="18">
        <v>132810</v>
      </c>
      <c r="J28" s="103">
        <v>2.1511660207445553</v>
      </c>
      <c r="K28" s="95">
        <f>(G28-I28)/I28*100</f>
        <v>-77.11618101046608</v>
      </c>
      <c r="L28" s="38">
        <v>59212</v>
      </c>
      <c r="M28" s="75">
        <f>L28/L9*100</f>
        <v>0.3124722783230246</v>
      </c>
      <c r="N28" s="18" t="s">
        <v>66</v>
      </c>
      <c r="O28" s="105" t="s">
        <v>13</v>
      </c>
      <c r="P28" s="19" t="s">
        <v>13</v>
      </c>
      <c r="Q28" s="38" t="s">
        <v>66</v>
      </c>
      <c r="R28" s="75" t="s">
        <v>13</v>
      </c>
      <c r="S28" s="18" t="s">
        <v>66</v>
      </c>
      <c r="T28" s="105" t="s">
        <v>13</v>
      </c>
      <c r="U28" s="107" t="s">
        <v>13</v>
      </c>
      <c r="V28" s="16">
        <v>524</v>
      </c>
    </row>
    <row r="29" spans="1:22" s="22" customFormat="1" ht="15" customHeight="1">
      <c r="A29" s="3"/>
      <c r="B29" s="3"/>
      <c r="C29" s="3"/>
      <c r="D29" s="52"/>
      <c r="E29" s="53"/>
      <c r="F29" s="40"/>
      <c r="G29" s="31"/>
      <c r="H29" s="67"/>
      <c r="I29" s="18"/>
      <c r="J29" s="76"/>
      <c r="K29" s="95"/>
      <c r="L29" s="38"/>
      <c r="M29" s="75"/>
      <c r="N29" s="18"/>
      <c r="O29" s="105"/>
      <c r="P29" s="19"/>
      <c r="Q29" s="38"/>
      <c r="R29" s="75"/>
      <c r="S29" s="18"/>
      <c r="T29" s="105"/>
      <c r="U29" s="107"/>
      <c r="V29" s="16"/>
    </row>
    <row r="30" spans="1:22" s="22" customFormat="1" ht="15" customHeight="1">
      <c r="A30" s="3"/>
      <c r="B30" s="3"/>
      <c r="C30" s="52" t="s">
        <v>84</v>
      </c>
      <c r="D30" s="3"/>
      <c r="E30" s="122" t="s">
        <v>26</v>
      </c>
      <c r="F30" s="123"/>
      <c r="G30" s="31">
        <f>G31+G32+G33+G34</f>
        <v>1790508</v>
      </c>
      <c r="H30" s="66">
        <f>G30/G9*100</f>
        <v>28.72294552851267</v>
      </c>
      <c r="I30" s="18">
        <v>1742185</v>
      </c>
      <c r="J30" s="103">
        <v>28.218727308567527</v>
      </c>
      <c r="K30" s="95">
        <f>(G30-I30)/I30*100</f>
        <v>2.7737008411850637</v>
      </c>
      <c r="L30" s="38">
        <f>L31+L32+L33+L34</f>
        <v>2130802</v>
      </c>
      <c r="M30" s="75">
        <f>L30/L9*100</f>
        <v>11.244621961684414</v>
      </c>
      <c r="N30" s="18" t="s">
        <v>66</v>
      </c>
      <c r="O30" s="105" t="s">
        <v>13</v>
      </c>
      <c r="P30" s="19" t="s">
        <v>13</v>
      </c>
      <c r="Q30" s="38" t="s">
        <v>66</v>
      </c>
      <c r="R30" s="75" t="s">
        <v>13</v>
      </c>
      <c r="S30" s="18" t="s">
        <v>66</v>
      </c>
      <c r="T30" s="105" t="s">
        <v>13</v>
      </c>
      <c r="U30" s="107" t="s">
        <v>13</v>
      </c>
      <c r="V30" s="16">
        <v>53</v>
      </c>
    </row>
    <row r="31" spans="1:22" s="22" customFormat="1" ht="15" customHeight="1">
      <c r="A31" s="3"/>
      <c r="B31" s="3"/>
      <c r="C31" s="3"/>
      <c r="D31" s="52" t="s">
        <v>85</v>
      </c>
      <c r="E31" s="53"/>
      <c r="F31" s="40" t="s">
        <v>27</v>
      </c>
      <c r="G31" s="31">
        <v>802407</v>
      </c>
      <c r="H31" s="66">
        <f>G31/G9*100</f>
        <v>12.872041092638103</v>
      </c>
      <c r="I31" s="18">
        <v>664613</v>
      </c>
      <c r="J31" s="103">
        <v>10.764949194677365</v>
      </c>
      <c r="K31" s="95">
        <f>(G31-I31)/I31*100</f>
        <v>20.732967907639484</v>
      </c>
      <c r="L31" s="38">
        <v>1087345</v>
      </c>
      <c r="M31" s="75">
        <f>L31/L9*100</f>
        <v>5.738113380280167</v>
      </c>
      <c r="N31" s="18" t="s">
        <v>66</v>
      </c>
      <c r="O31" s="105" t="s">
        <v>13</v>
      </c>
      <c r="P31" s="19" t="s">
        <v>13</v>
      </c>
      <c r="Q31" s="38" t="s">
        <v>66</v>
      </c>
      <c r="R31" s="75" t="s">
        <v>13</v>
      </c>
      <c r="S31" s="18" t="s">
        <v>66</v>
      </c>
      <c r="T31" s="105" t="s">
        <v>13</v>
      </c>
      <c r="U31" s="107" t="s">
        <v>13</v>
      </c>
      <c r="V31" s="16">
        <v>531</v>
      </c>
    </row>
    <row r="32" spans="1:22" s="22" customFormat="1" ht="15" customHeight="1">
      <c r="A32" s="3"/>
      <c r="B32" s="3"/>
      <c r="C32" s="3"/>
      <c r="D32" s="52" t="s">
        <v>86</v>
      </c>
      <c r="E32" s="53"/>
      <c r="F32" s="40" t="s">
        <v>28</v>
      </c>
      <c r="G32" s="31">
        <v>278636</v>
      </c>
      <c r="H32" s="66">
        <f>G32/G9*100</f>
        <v>4.469818984490802</v>
      </c>
      <c r="I32" s="18">
        <v>479503</v>
      </c>
      <c r="J32" s="103">
        <v>7.766663357014354</v>
      </c>
      <c r="K32" s="95">
        <f>(G32-I32)/I32*100</f>
        <v>-41.890665960379806</v>
      </c>
      <c r="L32" s="38">
        <v>469632</v>
      </c>
      <c r="M32" s="75">
        <f>L32/L9*100</f>
        <v>2.4783317741910205</v>
      </c>
      <c r="N32" s="18" t="s">
        <v>66</v>
      </c>
      <c r="O32" s="105" t="s">
        <v>13</v>
      </c>
      <c r="P32" s="19" t="s">
        <v>13</v>
      </c>
      <c r="Q32" s="38" t="s">
        <v>66</v>
      </c>
      <c r="R32" s="75" t="s">
        <v>13</v>
      </c>
      <c r="S32" s="18" t="s">
        <v>66</v>
      </c>
      <c r="T32" s="105" t="s">
        <v>13</v>
      </c>
      <c r="U32" s="107" t="s">
        <v>13</v>
      </c>
      <c r="V32" s="16">
        <v>532</v>
      </c>
    </row>
    <row r="33" spans="1:22" s="22" customFormat="1" ht="15" customHeight="1">
      <c r="A33" s="3"/>
      <c r="B33" s="3"/>
      <c r="C33" s="3"/>
      <c r="D33" s="52" t="s">
        <v>87</v>
      </c>
      <c r="E33" s="53"/>
      <c r="F33" s="40" t="s">
        <v>29</v>
      </c>
      <c r="G33" s="31">
        <v>412068</v>
      </c>
      <c r="H33" s="66">
        <f>G33/G9*100</f>
        <v>6.6103065264400716</v>
      </c>
      <c r="I33" s="18">
        <v>413099</v>
      </c>
      <c r="J33" s="103">
        <v>6.691096543961712</v>
      </c>
      <c r="K33" s="95">
        <f>(G33-I33)/I33*100</f>
        <v>-0.24957697791570546</v>
      </c>
      <c r="L33" s="38">
        <v>326261</v>
      </c>
      <c r="M33" s="75">
        <f>L33/L9*100</f>
        <v>1.7217374518332151</v>
      </c>
      <c r="N33" s="18" t="s">
        <v>66</v>
      </c>
      <c r="O33" s="105" t="s">
        <v>13</v>
      </c>
      <c r="P33" s="19" t="s">
        <v>13</v>
      </c>
      <c r="Q33" s="38" t="s">
        <v>66</v>
      </c>
      <c r="R33" s="75" t="s">
        <v>13</v>
      </c>
      <c r="S33" s="18" t="s">
        <v>66</v>
      </c>
      <c r="T33" s="105" t="s">
        <v>13</v>
      </c>
      <c r="U33" s="107" t="s">
        <v>13</v>
      </c>
      <c r="V33" s="16">
        <v>533</v>
      </c>
    </row>
    <row r="34" spans="1:22" s="22" customFormat="1" ht="15" customHeight="1">
      <c r="A34" s="3"/>
      <c r="B34" s="3"/>
      <c r="C34" s="3"/>
      <c r="D34" s="52" t="s">
        <v>88</v>
      </c>
      <c r="E34" s="53"/>
      <c r="F34" s="40" t="s">
        <v>30</v>
      </c>
      <c r="G34" s="31">
        <v>297397</v>
      </c>
      <c r="H34" s="66">
        <f>G34/G9*100</f>
        <v>4.770778924943693</v>
      </c>
      <c r="I34" s="18">
        <v>184970</v>
      </c>
      <c r="J34" s="103">
        <v>2.9960182129140907</v>
      </c>
      <c r="K34" s="95"/>
      <c r="L34" s="38">
        <v>247564</v>
      </c>
      <c r="M34" s="75">
        <f>L34/L9*100</f>
        <v>1.306439355380012</v>
      </c>
      <c r="N34" s="18" t="s">
        <v>66</v>
      </c>
      <c r="O34" s="105" t="s">
        <v>13</v>
      </c>
      <c r="P34" s="19" t="s">
        <v>13</v>
      </c>
      <c r="Q34" s="38" t="s">
        <v>66</v>
      </c>
      <c r="R34" s="75" t="s">
        <v>13</v>
      </c>
      <c r="S34" s="18" t="s">
        <v>66</v>
      </c>
      <c r="T34" s="105" t="s">
        <v>13</v>
      </c>
      <c r="U34" s="107" t="s">
        <v>13</v>
      </c>
      <c r="V34" s="16">
        <v>539</v>
      </c>
    </row>
    <row r="35" spans="1:22" s="22" customFormat="1" ht="15" customHeight="1">
      <c r="A35" s="3"/>
      <c r="B35" s="3"/>
      <c r="C35" s="3"/>
      <c r="D35" s="52"/>
      <c r="E35" s="53"/>
      <c r="F35" s="40"/>
      <c r="G35" s="31"/>
      <c r="H35" s="67"/>
      <c r="I35" s="18"/>
      <c r="J35" s="76"/>
      <c r="K35" s="95"/>
      <c r="L35" s="38"/>
      <c r="M35" s="75"/>
      <c r="N35" s="18"/>
      <c r="O35" s="105"/>
      <c r="P35" s="19"/>
      <c r="Q35" s="38"/>
      <c r="R35" s="75"/>
      <c r="S35" s="18"/>
      <c r="T35" s="105"/>
      <c r="U35" s="107"/>
      <c r="V35" s="16"/>
    </row>
    <row r="36" spans="1:22" s="22" customFormat="1" ht="15" customHeight="1">
      <c r="A36" s="3"/>
      <c r="B36" s="3"/>
      <c r="C36" s="52" t="s">
        <v>89</v>
      </c>
      <c r="D36" s="3"/>
      <c r="E36" s="122" t="s">
        <v>31</v>
      </c>
      <c r="F36" s="123"/>
      <c r="G36" s="31">
        <f>G37+G38+G39</f>
        <v>283882</v>
      </c>
      <c r="H36" s="66">
        <f>G36/G9*100</f>
        <v>4.553974191975257</v>
      </c>
      <c r="I36" s="18">
        <v>330718</v>
      </c>
      <c r="J36" s="103">
        <v>5.356745155098245</v>
      </c>
      <c r="K36" s="95">
        <f>(G36-I36)/I36*100</f>
        <v>-14.161914380227264</v>
      </c>
      <c r="L36" s="38">
        <f>L37+L38+L39</f>
        <v>2115888</v>
      </c>
      <c r="M36" s="75">
        <f>L36/L9*100</f>
        <v>11.165918125318312</v>
      </c>
      <c r="N36" s="18" t="s">
        <v>66</v>
      </c>
      <c r="O36" s="105" t="s">
        <v>13</v>
      </c>
      <c r="P36" s="19" t="s">
        <v>13</v>
      </c>
      <c r="Q36" s="38" t="s">
        <v>66</v>
      </c>
      <c r="R36" s="75" t="s">
        <v>13</v>
      </c>
      <c r="S36" s="18" t="s">
        <v>66</v>
      </c>
      <c r="T36" s="105" t="s">
        <v>13</v>
      </c>
      <c r="U36" s="107" t="s">
        <v>13</v>
      </c>
      <c r="V36" s="16">
        <v>54</v>
      </c>
    </row>
    <row r="37" spans="1:22" s="22" customFormat="1" ht="15" customHeight="1">
      <c r="A37" s="3"/>
      <c r="B37" s="3"/>
      <c r="C37" s="3"/>
      <c r="D37" s="52" t="s">
        <v>90</v>
      </c>
      <c r="E37" s="53"/>
      <c r="F37" s="40" t="s">
        <v>32</v>
      </c>
      <c r="G37" s="31">
        <v>20703</v>
      </c>
      <c r="H37" s="66">
        <f>G37/G9*100</f>
        <v>0.33211308817207064</v>
      </c>
      <c r="I37" s="18">
        <v>22169</v>
      </c>
      <c r="J37" s="103">
        <v>0.3590783789916877</v>
      </c>
      <c r="K37" s="95">
        <f>(G37-I37)/I37*100</f>
        <v>-6.612837746402635</v>
      </c>
      <c r="L37" s="38">
        <v>170938</v>
      </c>
      <c r="M37" s="75">
        <f>L37/L9*100</f>
        <v>0.9020702950750048</v>
      </c>
      <c r="N37" s="18" t="s">
        <v>66</v>
      </c>
      <c r="O37" s="105" t="s">
        <v>13</v>
      </c>
      <c r="P37" s="19" t="s">
        <v>13</v>
      </c>
      <c r="Q37" s="38" t="s">
        <v>66</v>
      </c>
      <c r="R37" s="75" t="s">
        <v>13</v>
      </c>
      <c r="S37" s="18" t="s">
        <v>66</v>
      </c>
      <c r="T37" s="105" t="s">
        <v>13</v>
      </c>
      <c r="U37" s="107" t="s">
        <v>13</v>
      </c>
      <c r="V37" s="16">
        <v>541</v>
      </c>
    </row>
    <row r="38" spans="1:22" s="22" customFormat="1" ht="15" customHeight="1">
      <c r="A38" s="3"/>
      <c r="B38" s="3"/>
      <c r="C38" s="3"/>
      <c r="D38" s="52" t="s">
        <v>91</v>
      </c>
      <c r="E38" s="53"/>
      <c r="F38" s="40" t="s">
        <v>33</v>
      </c>
      <c r="G38" s="31">
        <v>13538</v>
      </c>
      <c r="H38" s="66">
        <f>G38/G9*100</f>
        <v>0.21717369403823078</v>
      </c>
      <c r="I38" s="18">
        <v>110299</v>
      </c>
      <c r="J38" s="103">
        <v>1.7865481584376453</v>
      </c>
      <c r="K38" s="95">
        <f>(G38-I38)/I38*100</f>
        <v>-87.7260899917497</v>
      </c>
      <c r="L38" s="38">
        <v>825980</v>
      </c>
      <c r="M38" s="75">
        <f>L38/L9*100</f>
        <v>4.358843687922243</v>
      </c>
      <c r="N38" s="18" t="s">
        <v>66</v>
      </c>
      <c r="O38" s="105" t="s">
        <v>13</v>
      </c>
      <c r="P38" s="19" t="s">
        <v>13</v>
      </c>
      <c r="Q38" s="38" t="s">
        <v>66</v>
      </c>
      <c r="R38" s="75" t="s">
        <v>13</v>
      </c>
      <c r="S38" s="18" t="s">
        <v>66</v>
      </c>
      <c r="T38" s="105" t="s">
        <v>13</v>
      </c>
      <c r="U38" s="107" t="s">
        <v>13</v>
      </c>
      <c r="V38" s="16">
        <v>542</v>
      </c>
    </row>
    <row r="39" spans="1:22" s="22" customFormat="1" ht="15" customHeight="1">
      <c r="A39" s="3"/>
      <c r="B39" s="3"/>
      <c r="C39" s="3"/>
      <c r="D39" s="52" t="s">
        <v>92</v>
      </c>
      <c r="E39" s="53"/>
      <c r="F39" s="40" t="s">
        <v>34</v>
      </c>
      <c r="G39" s="31">
        <v>249641</v>
      </c>
      <c r="H39" s="66">
        <f>G39/G9*100</f>
        <v>4.004687409764956</v>
      </c>
      <c r="I39" s="18">
        <v>198250</v>
      </c>
      <c r="J39" s="103">
        <v>3.2111186176689106</v>
      </c>
      <c r="K39" s="95">
        <f>(G39-I39)/I39*100</f>
        <v>25.92232030264817</v>
      </c>
      <c r="L39" s="38">
        <v>1118970</v>
      </c>
      <c r="M39" s="75">
        <f>L39/L9*100</f>
        <v>5.905004142321064</v>
      </c>
      <c r="N39" s="18" t="s">
        <v>66</v>
      </c>
      <c r="O39" s="105" t="s">
        <v>13</v>
      </c>
      <c r="P39" s="19" t="s">
        <v>13</v>
      </c>
      <c r="Q39" s="38" t="s">
        <v>66</v>
      </c>
      <c r="R39" s="75" t="s">
        <v>13</v>
      </c>
      <c r="S39" s="18" t="s">
        <v>66</v>
      </c>
      <c r="T39" s="105" t="s">
        <v>13</v>
      </c>
      <c r="U39" s="107" t="s">
        <v>13</v>
      </c>
      <c r="V39" s="16">
        <v>549</v>
      </c>
    </row>
    <row r="40" spans="1:22" s="22" customFormat="1" ht="15" customHeight="1">
      <c r="A40" s="3"/>
      <c r="B40" s="3"/>
      <c r="C40" s="3"/>
      <c r="D40" s="52"/>
      <c r="E40" s="53"/>
      <c r="F40" s="40"/>
      <c r="G40" s="31"/>
      <c r="H40" s="67"/>
      <c r="I40" s="18"/>
      <c r="J40" s="76"/>
      <c r="K40" s="95"/>
      <c r="L40" s="31"/>
      <c r="M40" s="67"/>
      <c r="N40" s="27"/>
      <c r="O40" s="76"/>
      <c r="P40" s="19"/>
      <c r="Q40" s="20"/>
      <c r="R40" s="67"/>
      <c r="S40" s="26"/>
      <c r="T40" s="76"/>
      <c r="U40" s="102"/>
      <c r="V40" s="16"/>
    </row>
    <row r="41" spans="1:22" s="22" customFormat="1" ht="15" customHeight="1">
      <c r="A41" s="3"/>
      <c r="B41" s="3" t="s">
        <v>93</v>
      </c>
      <c r="C41" s="3"/>
      <c r="D41" s="3"/>
      <c r="E41" s="124" t="s">
        <v>35</v>
      </c>
      <c r="F41" s="123"/>
      <c r="G41" s="31">
        <f>G43+G46+G53+G63+G67+G72</f>
        <v>3403560</v>
      </c>
      <c r="H41" s="66">
        <f>G41/G9*100</f>
        <v>54.59917994391792</v>
      </c>
      <c r="I41" s="18">
        <v>3104383</v>
      </c>
      <c r="J41" s="103">
        <v>50.282683720932496</v>
      </c>
      <c r="K41" s="95">
        <f>(G41-I41)/I41*100</f>
        <v>9.637245146620117</v>
      </c>
      <c r="L41" s="38">
        <f>L43+L46+L53+L63+L67+L72</f>
        <v>8440774</v>
      </c>
      <c r="M41" s="75">
        <f>L41/L9*100</f>
        <v>44.543468935177835</v>
      </c>
      <c r="N41" s="18" t="s">
        <v>66</v>
      </c>
      <c r="O41" s="105" t="s">
        <v>13</v>
      </c>
      <c r="P41" s="19" t="s">
        <v>13</v>
      </c>
      <c r="Q41" s="31">
        <f>Q43+Q46+Q53+Q63+Q67+Q72</f>
        <v>937118</v>
      </c>
      <c r="R41" s="79">
        <f>Q41/Q9*100</f>
        <v>100</v>
      </c>
      <c r="S41" s="27">
        <v>855825</v>
      </c>
      <c r="T41" s="77">
        <v>100</v>
      </c>
      <c r="U41" s="95">
        <f>(Q41-S41)/S41*100</f>
        <v>9.498787719451991</v>
      </c>
      <c r="V41" s="16" t="s">
        <v>130</v>
      </c>
    </row>
    <row r="42" spans="1:22" s="22" customFormat="1" ht="15" customHeight="1">
      <c r="A42" s="3"/>
      <c r="B42" s="3"/>
      <c r="C42" s="3"/>
      <c r="D42" s="3"/>
      <c r="E42" s="49"/>
      <c r="F42" s="51"/>
      <c r="G42" s="31"/>
      <c r="H42" s="67"/>
      <c r="I42" s="18"/>
      <c r="J42" s="76"/>
      <c r="K42" s="95"/>
      <c r="L42" s="38"/>
      <c r="M42" s="75"/>
      <c r="N42" s="18"/>
      <c r="O42" s="105"/>
      <c r="P42" s="19"/>
      <c r="Q42" s="31"/>
      <c r="R42" s="67"/>
      <c r="S42" s="27"/>
      <c r="T42" s="76"/>
      <c r="U42" s="101"/>
      <c r="V42" s="16"/>
    </row>
    <row r="43" spans="1:22" s="22" customFormat="1" ht="15" customHeight="1">
      <c r="A43" s="3"/>
      <c r="B43" s="3"/>
      <c r="C43" s="52" t="s">
        <v>94</v>
      </c>
      <c r="D43" s="3"/>
      <c r="E43" s="122" t="s">
        <v>36</v>
      </c>
      <c r="F43" s="123"/>
      <c r="G43" s="31">
        <f>G44+G45</f>
        <v>186067</v>
      </c>
      <c r="H43" s="66">
        <f>G43/G9*100</f>
        <v>2.984846929281392</v>
      </c>
      <c r="I43" s="18">
        <v>117264</v>
      </c>
      <c r="J43" s="103">
        <v>1.8993624896964802</v>
      </c>
      <c r="K43" s="95">
        <f>(G43-I43)/I43*100</f>
        <v>58.67359121298949</v>
      </c>
      <c r="L43" s="38">
        <f>L44+L45</f>
        <v>1015341</v>
      </c>
      <c r="M43" s="75">
        <f>L43/L9*100</f>
        <v>5.358135437829801</v>
      </c>
      <c r="N43" s="18" t="s">
        <v>66</v>
      </c>
      <c r="O43" s="105" t="s">
        <v>13</v>
      </c>
      <c r="P43" s="19" t="s">
        <v>13</v>
      </c>
      <c r="Q43" s="31">
        <f>Q44+Q45</f>
        <v>148347</v>
      </c>
      <c r="R43" s="79">
        <f>Q43/Q9*100</f>
        <v>15.830130250406032</v>
      </c>
      <c r="S43" s="27">
        <v>161311</v>
      </c>
      <c r="T43" s="77">
        <v>18.848596383606463</v>
      </c>
      <c r="U43" s="95">
        <f>(Q43-S43)/S43*100</f>
        <v>-8.036649701508267</v>
      </c>
      <c r="V43" s="16">
        <v>55</v>
      </c>
    </row>
    <row r="44" spans="1:22" s="22" customFormat="1" ht="15" customHeight="1">
      <c r="A44" s="3"/>
      <c r="B44" s="3"/>
      <c r="C44" s="3"/>
      <c r="D44" s="52" t="s">
        <v>95</v>
      </c>
      <c r="E44" s="53"/>
      <c r="F44" s="40" t="s">
        <v>138</v>
      </c>
      <c r="G44" s="31">
        <v>185447</v>
      </c>
      <c r="H44" s="66">
        <f>G44/G9*100</f>
        <v>2.974901022182581</v>
      </c>
      <c r="I44" s="18">
        <v>103728</v>
      </c>
      <c r="J44" s="103">
        <v>1.6801155711150608</v>
      </c>
      <c r="K44" s="95">
        <f>(G44-I44)/I44*100</f>
        <v>78.78200678698134</v>
      </c>
      <c r="L44" s="38">
        <v>996138</v>
      </c>
      <c r="M44" s="75">
        <f>L44/L9*100</f>
        <v>5.2567977839650935</v>
      </c>
      <c r="N44" s="18" t="s">
        <v>66</v>
      </c>
      <c r="O44" s="105" t="s">
        <v>13</v>
      </c>
      <c r="P44" s="19" t="s">
        <v>13</v>
      </c>
      <c r="Q44" s="31">
        <v>146199</v>
      </c>
      <c r="R44" s="79">
        <f>Q44/Q9*100</f>
        <v>15.600916853587274</v>
      </c>
      <c r="S44" s="27">
        <v>159325</v>
      </c>
      <c r="T44" s="77">
        <v>18.616539596295972</v>
      </c>
      <c r="U44" s="95">
        <f>(Q44-S44)/S44*100</f>
        <v>-8.23850619802291</v>
      </c>
      <c r="V44" s="16">
        <v>551</v>
      </c>
    </row>
    <row r="45" spans="1:22" s="22" customFormat="1" ht="27" customHeight="1">
      <c r="A45" s="3"/>
      <c r="B45" s="3"/>
      <c r="C45" s="3"/>
      <c r="D45" s="52" t="s">
        <v>96</v>
      </c>
      <c r="E45" s="53"/>
      <c r="F45" s="41" t="s">
        <v>68</v>
      </c>
      <c r="G45" s="31">
        <v>620</v>
      </c>
      <c r="H45" s="66">
        <f>G45/G9*100</f>
        <v>0.009945907098810982</v>
      </c>
      <c r="I45" s="18">
        <v>13536</v>
      </c>
      <c r="J45" s="103">
        <v>0.21924691858141934</v>
      </c>
      <c r="K45" s="95">
        <f>(G45-I45)/I45*100</f>
        <v>-95.41962174940898</v>
      </c>
      <c r="L45" s="35">
        <v>19203</v>
      </c>
      <c r="M45" s="75">
        <f>L45/L9*100</f>
        <v>0.1013376538647072</v>
      </c>
      <c r="N45" s="106" t="s">
        <v>66</v>
      </c>
      <c r="O45" s="105" t="s">
        <v>13</v>
      </c>
      <c r="P45" s="19" t="s">
        <v>13</v>
      </c>
      <c r="Q45" s="31">
        <v>2148</v>
      </c>
      <c r="R45" s="79">
        <f>Q45/Q9*100</f>
        <v>0.2292133968187571</v>
      </c>
      <c r="S45" s="27">
        <v>1986</v>
      </c>
      <c r="T45" s="77">
        <v>0.23205678731048987</v>
      </c>
      <c r="U45" s="95">
        <f>(Q45-S45)/S45*100</f>
        <v>8.157099697885197</v>
      </c>
      <c r="V45" s="16">
        <v>559</v>
      </c>
    </row>
    <row r="46" spans="1:22" s="22" customFormat="1" ht="14.25" customHeight="1">
      <c r="A46" s="3"/>
      <c r="B46" s="3"/>
      <c r="C46" s="52" t="s">
        <v>97</v>
      </c>
      <c r="D46" s="3"/>
      <c r="E46" s="122" t="s">
        <v>37</v>
      </c>
      <c r="F46" s="123"/>
      <c r="G46" s="31">
        <f>G47+G48+G49+G50+G51</f>
        <v>83757</v>
      </c>
      <c r="H46" s="66">
        <f>G46/G9*100</f>
        <v>1.3436118401211476</v>
      </c>
      <c r="I46" s="18">
        <v>137401</v>
      </c>
      <c r="J46" s="103">
        <v>2.2255279151895384</v>
      </c>
      <c r="K46" s="95">
        <f aca="true" t="shared" si="0" ref="K46:K51">(G46-I46)/I46*100</f>
        <v>-39.04192837024476</v>
      </c>
      <c r="L46" s="38">
        <f>L47+L48+L49+L50+L51</f>
        <v>1181960</v>
      </c>
      <c r="M46" s="79">
        <f>L46/L9*100</f>
        <v>6.237413600058809</v>
      </c>
      <c r="N46" s="18" t="s">
        <v>66</v>
      </c>
      <c r="O46" s="77" t="s">
        <v>13</v>
      </c>
      <c r="P46" s="19" t="s">
        <v>13</v>
      </c>
      <c r="Q46" s="31">
        <f>Q47+Q48+Q49+Q50+Q51</f>
        <v>129402</v>
      </c>
      <c r="R46" s="79">
        <f>Q46/Q9*100</f>
        <v>13.808506506117693</v>
      </c>
      <c r="S46" s="27">
        <v>127242</v>
      </c>
      <c r="T46" s="77">
        <v>14.867759179738849</v>
      </c>
      <c r="U46" s="95">
        <f aca="true" t="shared" si="1" ref="U46:U51">(Q46-S46)/S46*100</f>
        <v>1.6975526948649031</v>
      </c>
      <c r="V46" s="16">
        <v>56</v>
      </c>
    </row>
    <row r="47" spans="1:22" s="22" customFormat="1" ht="14.25" customHeight="1">
      <c r="A47" s="3"/>
      <c r="B47" s="3"/>
      <c r="C47" s="3"/>
      <c r="D47" s="52" t="s">
        <v>98</v>
      </c>
      <c r="E47" s="53"/>
      <c r="F47" s="40" t="s">
        <v>38</v>
      </c>
      <c r="G47" s="31">
        <v>8700</v>
      </c>
      <c r="H47" s="66">
        <f>G47/G9*100</f>
        <v>0.13956353509621863</v>
      </c>
      <c r="I47" s="18">
        <v>62745</v>
      </c>
      <c r="J47" s="103">
        <v>1.0163008205076207</v>
      </c>
      <c r="K47" s="95">
        <f t="shared" si="0"/>
        <v>-86.13435333492708</v>
      </c>
      <c r="L47" s="38">
        <v>137475</v>
      </c>
      <c r="M47" s="79">
        <f>L47/L9*100</f>
        <v>0.7254800794173109</v>
      </c>
      <c r="N47" s="18" t="s">
        <v>66</v>
      </c>
      <c r="O47" s="77" t="s">
        <v>13</v>
      </c>
      <c r="P47" s="19" t="s">
        <v>13</v>
      </c>
      <c r="Q47" s="31">
        <v>10903</v>
      </c>
      <c r="R47" s="79">
        <f>Q47/Q9*100</f>
        <v>1.1634607381354323</v>
      </c>
      <c r="S47" s="27">
        <v>14817</v>
      </c>
      <c r="T47" s="77">
        <v>1.7313118920340023</v>
      </c>
      <c r="U47" s="95">
        <f t="shared" si="1"/>
        <v>-26.415603698454476</v>
      </c>
      <c r="V47" s="16">
        <v>561</v>
      </c>
    </row>
    <row r="48" spans="1:22" s="22" customFormat="1" ht="14.25" customHeight="1">
      <c r="A48" s="3"/>
      <c r="B48" s="3"/>
      <c r="C48" s="3"/>
      <c r="D48" s="52" t="s">
        <v>99</v>
      </c>
      <c r="E48" s="53"/>
      <c r="F48" s="40" t="s">
        <v>39</v>
      </c>
      <c r="G48" s="31">
        <v>3940</v>
      </c>
      <c r="H48" s="66">
        <f>G48/G9*100</f>
        <v>0.06320463543437947</v>
      </c>
      <c r="I48" s="18">
        <v>3145</v>
      </c>
      <c r="J48" s="103">
        <v>0.05094057025255347</v>
      </c>
      <c r="K48" s="95">
        <f t="shared" si="0"/>
        <v>25.27821939586645</v>
      </c>
      <c r="L48" s="38">
        <v>280476</v>
      </c>
      <c r="M48" s="79">
        <f>L48/L9*100</f>
        <v>1.4801218458239656</v>
      </c>
      <c r="N48" s="18" t="s">
        <v>66</v>
      </c>
      <c r="O48" s="77" t="s">
        <v>13</v>
      </c>
      <c r="P48" s="19" t="s">
        <v>13</v>
      </c>
      <c r="Q48" s="31">
        <v>38069</v>
      </c>
      <c r="R48" s="79">
        <f>Q48/Q9*100</f>
        <v>4.062348604978242</v>
      </c>
      <c r="S48" s="27">
        <v>22714</v>
      </c>
      <c r="T48" s="77">
        <v>2.6540472643355826</v>
      </c>
      <c r="U48" s="95">
        <f t="shared" si="1"/>
        <v>67.60147926389011</v>
      </c>
      <c r="V48" s="16">
        <v>562</v>
      </c>
    </row>
    <row r="49" spans="1:22" s="22" customFormat="1" ht="14.25" customHeight="1">
      <c r="A49" s="3"/>
      <c r="B49" s="3"/>
      <c r="C49" s="3"/>
      <c r="D49" s="52" t="s">
        <v>100</v>
      </c>
      <c r="E49" s="53"/>
      <c r="F49" s="40" t="s">
        <v>40</v>
      </c>
      <c r="G49" s="31">
        <v>21241</v>
      </c>
      <c r="H49" s="66">
        <f>G49/G9*100</f>
        <v>0.34074356884813567</v>
      </c>
      <c r="I49" s="18">
        <v>34622</v>
      </c>
      <c r="J49" s="103">
        <v>0.5607836004082373</v>
      </c>
      <c r="K49" s="95">
        <f t="shared" si="0"/>
        <v>-38.64883600023107</v>
      </c>
      <c r="L49" s="38">
        <v>483554</v>
      </c>
      <c r="M49" s="79">
        <f>L49/L9*100</f>
        <v>2.55180064973674</v>
      </c>
      <c r="N49" s="18" t="s">
        <v>66</v>
      </c>
      <c r="O49" s="77" t="s">
        <v>13</v>
      </c>
      <c r="P49" s="19" t="s">
        <v>13</v>
      </c>
      <c r="Q49" s="31">
        <v>51049</v>
      </c>
      <c r="R49" s="79">
        <f>Q49/Q9*100</f>
        <v>5.447446319460303</v>
      </c>
      <c r="S49" s="27">
        <v>60730</v>
      </c>
      <c r="T49" s="77">
        <v>7.096076884877165</v>
      </c>
      <c r="U49" s="95">
        <f t="shared" si="1"/>
        <v>-15.941050551621933</v>
      </c>
      <c r="V49" s="16">
        <v>563</v>
      </c>
    </row>
    <row r="50" spans="1:22" s="22" customFormat="1" ht="14.25" customHeight="1">
      <c r="A50" s="3"/>
      <c r="B50" s="3"/>
      <c r="C50" s="3"/>
      <c r="D50" s="52" t="s">
        <v>101</v>
      </c>
      <c r="E50" s="53"/>
      <c r="F50" s="40" t="s">
        <v>41</v>
      </c>
      <c r="G50" s="31">
        <v>1433</v>
      </c>
      <c r="H50" s="66">
        <f>G50/G9*100</f>
        <v>0.022987878826767966</v>
      </c>
      <c r="I50" s="18">
        <v>2184</v>
      </c>
      <c r="J50" s="103">
        <v>0.035374946083172265</v>
      </c>
      <c r="K50" s="95">
        <f t="shared" si="0"/>
        <v>-34.38644688644688</v>
      </c>
      <c r="L50" s="38">
        <v>78922</v>
      </c>
      <c r="M50" s="79">
        <f>L50/L9*100</f>
        <v>0.4164854615586326</v>
      </c>
      <c r="N50" s="18" t="s">
        <v>66</v>
      </c>
      <c r="O50" s="77" t="s">
        <v>13</v>
      </c>
      <c r="P50" s="19" t="s">
        <v>13</v>
      </c>
      <c r="Q50" s="31">
        <v>8415</v>
      </c>
      <c r="R50" s="79">
        <f>Q50/Q9*100</f>
        <v>0.8979658911684547</v>
      </c>
      <c r="S50" s="27">
        <v>8879</v>
      </c>
      <c r="T50" s="77">
        <v>1.037478456460141</v>
      </c>
      <c r="U50" s="95">
        <f t="shared" si="1"/>
        <v>-5.225813717761009</v>
      </c>
      <c r="V50" s="16">
        <v>564</v>
      </c>
    </row>
    <row r="51" spans="1:22" s="22" customFormat="1" ht="14.25" customHeight="1">
      <c r="A51" s="30"/>
      <c r="B51" s="30"/>
      <c r="C51" s="30"/>
      <c r="D51" s="55" t="s">
        <v>102</v>
      </c>
      <c r="E51" s="56"/>
      <c r="F51" s="110" t="s">
        <v>42</v>
      </c>
      <c r="G51" s="31">
        <v>48443</v>
      </c>
      <c r="H51" s="66">
        <f>G51/G9*100</f>
        <v>0.7771122219156459</v>
      </c>
      <c r="I51" s="18">
        <v>34705</v>
      </c>
      <c r="J51" s="103">
        <v>0.5621279779379549</v>
      </c>
      <c r="K51" s="95">
        <f t="shared" si="0"/>
        <v>39.585074196801614</v>
      </c>
      <c r="L51" s="38">
        <v>201533</v>
      </c>
      <c r="M51" s="79">
        <f>L51/L9*100</f>
        <v>1.0635255635221597</v>
      </c>
      <c r="N51" s="18" t="s">
        <v>66</v>
      </c>
      <c r="O51" s="77" t="s">
        <v>13</v>
      </c>
      <c r="P51" s="19" t="s">
        <v>13</v>
      </c>
      <c r="Q51" s="31">
        <v>20966</v>
      </c>
      <c r="R51" s="79">
        <f>Q51/Q9*100</f>
        <v>2.237284952375261</v>
      </c>
      <c r="S51" s="27">
        <v>20102</v>
      </c>
      <c r="T51" s="77">
        <v>2.3488446820319577</v>
      </c>
      <c r="U51" s="95">
        <f t="shared" si="1"/>
        <v>4.298079793055417</v>
      </c>
      <c r="V51" s="16">
        <v>569</v>
      </c>
    </row>
    <row r="52" spans="1:22" s="22" customFormat="1" ht="14.25" customHeight="1">
      <c r="A52" s="30"/>
      <c r="B52" s="30"/>
      <c r="C52" s="30"/>
      <c r="D52" s="55"/>
      <c r="E52" s="56"/>
      <c r="F52" s="40"/>
      <c r="G52" s="31"/>
      <c r="H52" s="69"/>
      <c r="I52" s="18"/>
      <c r="J52" s="104"/>
      <c r="K52" s="97"/>
      <c r="L52" s="31"/>
      <c r="M52" s="79"/>
      <c r="N52" s="27"/>
      <c r="O52" s="77"/>
      <c r="P52" s="19"/>
      <c r="Q52" s="31"/>
      <c r="R52" s="67"/>
      <c r="S52" s="27"/>
      <c r="T52" s="76"/>
      <c r="U52" s="95"/>
      <c r="V52" s="16"/>
    </row>
    <row r="53" spans="1:22" s="22" customFormat="1" ht="14.25" customHeight="1">
      <c r="A53" s="57"/>
      <c r="B53" s="57"/>
      <c r="C53" s="52" t="s">
        <v>103</v>
      </c>
      <c r="D53" s="3"/>
      <c r="E53" s="122" t="s">
        <v>43</v>
      </c>
      <c r="F53" s="123"/>
      <c r="G53" s="31">
        <f>G54+G55+G56+G57+G58+G59+G60+G61</f>
        <v>196738</v>
      </c>
      <c r="H53" s="66">
        <f>G53/G9*100</f>
        <v>3.156028823880444</v>
      </c>
      <c r="I53" s="18">
        <v>177054</v>
      </c>
      <c r="J53" s="103">
        <v>2.867800230682226</v>
      </c>
      <c r="K53" s="95">
        <f aca="true" t="shared" si="2" ref="K53:K61">(G53-I53)/I53*100</f>
        <v>11.117512171427926</v>
      </c>
      <c r="L53" s="38">
        <f>L54+L55+L56+L57+L58+L59+L60+L61</f>
        <v>971226</v>
      </c>
      <c r="M53" s="79">
        <f>L53/L9*100</f>
        <v>5.12533271949196</v>
      </c>
      <c r="N53" s="18" t="s">
        <v>66</v>
      </c>
      <c r="O53" s="77" t="s">
        <v>13</v>
      </c>
      <c r="P53" s="19" t="s">
        <v>13</v>
      </c>
      <c r="Q53" s="31">
        <f>Q54+Q55+Q56+Q57+Q58+Q59+Q60+Q61</f>
        <v>234768</v>
      </c>
      <c r="R53" s="79">
        <f>Q53/Q9*100</f>
        <v>25.05212790705119</v>
      </c>
      <c r="S53" s="27">
        <v>189087</v>
      </c>
      <c r="T53" s="77">
        <v>22.094119709052666</v>
      </c>
      <c r="U53" s="95">
        <f aca="true" t="shared" si="3" ref="U53:U61">(Q53-S53)/S53*100</f>
        <v>24.15872058893525</v>
      </c>
      <c r="V53" s="16">
        <v>57</v>
      </c>
    </row>
    <row r="54" spans="1:22" s="22" customFormat="1" ht="14.25" customHeight="1">
      <c r="A54" s="58"/>
      <c r="B54" s="58"/>
      <c r="C54" s="3"/>
      <c r="D54" s="52" t="s">
        <v>104</v>
      </c>
      <c r="E54" s="3"/>
      <c r="F54" s="40" t="s">
        <v>44</v>
      </c>
      <c r="G54" s="31">
        <v>71255</v>
      </c>
      <c r="H54" s="66">
        <f>G54/G9*100</f>
        <v>1.143057436009317</v>
      </c>
      <c r="I54" s="18">
        <v>43750</v>
      </c>
      <c r="J54" s="103">
        <v>0.7086327340379059</v>
      </c>
      <c r="K54" s="95">
        <f t="shared" si="2"/>
        <v>62.86857142857143</v>
      </c>
      <c r="L54" s="38">
        <v>415422</v>
      </c>
      <c r="M54" s="79">
        <f>L54/L9*100</f>
        <v>2.192255941456251</v>
      </c>
      <c r="N54" s="18" t="s">
        <v>66</v>
      </c>
      <c r="O54" s="77" t="s">
        <v>13</v>
      </c>
      <c r="P54" s="19" t="s">
        <v>13</v>
      </c>
      <c r="Q54" s="31">
        <v>125819</v>
      </c>
      <c r="R54" s="79">
        <f>Q54/Q9*100</f>
        <v>13.426164047643946</v>
      </c>
      <c r="S54" s="27">
        <v>85347</v>
      </c>
      <c r="T54" s="77">
        <v>9.972482692139165</v>
      </c>
      <c r="U54" s="95">
        <f t="shared" si="3"/>
        <v>47.420530305693234</v>
      </c>
      <c r="V54" s="16">
        <v>571</v>
      </c>
    </row>
    <row r="55" spans="1:22" s="22" customFormat="1" ht="14.25" customHeight="1">
      <c r="A55" s="58"/>
      <c r="B55" s="58"/>
      <c r="C55" s="3"/>
      <c r="D55" s="52" t="s">
        <v>105</v>
      </c>
      <c r="E55" s="3"/>
      <c r="F55" s="40" t="s">
        <v>45</v>
      </c>
      <c r="G55" s="31">
        <v>18511</v>
      </c>
      <c r="H55" s="66">
        <f>G55/G9*100</f>
        <v>0.2969494940420808</v>
      </c>
      <c r="I55" s="18">
        <v>23912</v>
      </c>
      <c r="J55" s="103">
        <v>0.38731030711575787</v>
      </c>
      <c r="K55" s="95">
        <f t="shared" si="2"/>
        <v>-22.586985613917697</v>
      </c>
      <c r="L55" s="38">
        <v>124754</v>
      </c>
      <c r="M55" s="79">
        <f>L55/L9*100</f>
        <v>0.6583490949454606</v>
      </c>
      <c r="N55" s="18" t="s">
        <v>66</v>
      </c>
      <c r="O55" s="77" t="s">
        <v>13</v>
      </c>
      <c r="P55" s="19" t="s">
        <v>13</v>
      </c>
      <c r="Q55" s="31">
        <v>13189</v>
      </c>
      <c r="R55" s="79">
        <f>Q55/Q9*100</f>
        <v>1.407400135308467</v>
      </c>
      <c r="S55" s="27">
        <v>14862</v>
      </c>
      <c r="T55" s="77">
        <v>1.7365699763386206</v>
      </c>
      <c r="U55" s="95">
        <f t="shared" si="3"/>
        <v>-11.256896783743777</v>
      </c>
      <c r="V55" s="16">
        <v>572</v>
      </c>
    </row>
    <row r="56" spans="1:22" s="22" customFormat="1" ht="14.25" customHeight="1">
      <c r="A56" s="58"/>
      <c r="B56" s="58"/>
      <c r="C56" s="3"/>
      <c r="D56" s="52" t="s">
        <v>106</v>
      </c>
      <c r="E56" s="3"/>
      <c r="F56" s="40" t="s">
        <v>46</v>
      </c>
      <c r="G56" s="31">
        <v>99</v>
      </c>
      <c r="H56" s="66">
        <f>G56/G9*100</f>
        <v>0.0015881367786811087</v>
      </c>
      <c r="I56" s="18">
        <v>190</v>
      </c>
      <c r="J56" s="103">
        <v>0.003077490730678906</v>
      </c>
      <c r="K56" s="95">
        <f t="shared" si="2"/>
        <v>-47.89473684210526</v>
      </c>
      <c r="L56" s="38">
        <v>4429</v>
      </c>
      <c r="M56" s="79">
        <f>L56/L9*100</f>
        <v>0.02337262245309525</v>
      </c>
      <c r="N56" s="18" t="s">
        <v>66</v>
      </c>
      <c r="O56" s="77" t="s">
        <v>13</v>
      </c>
      <c r="P56" s="19" t="s">
        <v>13</v>
      </c>
      <c r="Q56" s="31">
        <v>2119</v>
      </c>
      <c r="R56" s="79">
        <f>Q56/Q9*100</f>
        <v>0.22611880254140887</v>
      </c>
      <c r="S56" s="27">
        <v>1024</v>
      </c>
      <c r="T56" s="77">
        <v>0.11965062950953759</v>
      </c>
      <c r="U56" s="95">
        <f t="shared" si="3"/>
        <v>106.93359375</v>
      </c>
      <c r="V56" s="16">
        <v>573</v>
      </c>
    </row>
    <row r="57" spans="1:22" s="22" customFormat="1" ht="14.25" customHeight="1">
      <c r="A57" s="58"/>
      <c r="B57" s="58"/>
      <c r="C57" s="3"/>
      <c r="D57" s="52" t="s">
        <v>107</v>
      </c>
      <c r="E57" s="3"/>
      <c r="F57" s="40" t="s">
        <v>47</v>
      </c>
      <c r="G57" s="31">
        <v>835</v>
      </c>
      <c r="H57" s="66">
        <f>G57/G9*100</f>
        <v>0.01339489101210834</v>
      </c>
      <c r="I57" s="18">
        <v>1131</v>
      </c>
      <c r="J57" s="103">
        <v>0.018319168507357066</v>
      </c>
      <c r="K57" s="95">
        <f t="shared" si="2"/>
        <v>-26.171529619805483</v>
      </c>
      <c r="L57" s="38">
        <v>2320</v>
      </c>
      <c r="M57" s="79">
        <f>L57/L9*100</f>
        <v>0.012243053531537816</v>
      </c>
      <c r="N57" s="18" t="s">
        <v>66</v>
      </c>
      <c r="O57" s="77" t="s">
        <v>13</v>
      </c>
      <c r="P57" s="19" t="s">
        <v>13</v>
      </c>
      <c r="Q57" s="31">
        <v>4032</v>
      </c>
      <c r="R57" s="79">
        <f>Q57/Q9*100</f>
        <v>0.430255314698896</v>
      </c>
      <c r="S57" s="27">
        <v>3499</v>
      </c>
      <c r="T57" s="77">
        <v>0.40884526626354684</v>
      </c>
      <c r="U57" s="95">
        <f t="shared" si="3"/>
        <v>15.232923692483565</v>
      </c>
      <c r="V57" s="16">
        <v>574</v>
      </c>
    </row>
    <row r="58" spans="1:22" s="22" customFormat="1" ht="14.25" customHeight="1">
      <c r="A58" s="58"/>
      <c r="B58" s="58"/>
      <c r="C58" s="3"/>
      <c r="D58" s="52" t="s">
        <v>108</v>
      </c>
      <c r="E58" s="3"/>
      <c r="F58" s="40" t="s">
        <v>48</v>
      </c>
      <c r="G58" s="31">
        <v>4878</v>
      </c>
      <c r="H58" s="66">
        <f>G58/G9*100</f>
        <v>0.0782518303677419</v>
      </c>
      <c r="I58" s="18">
        <v>15486</v>
      </c>
      <c r="J58" s="103">
        <v>0.25083169186996596</v>
      </c>
      <c r="K58" s="95">
        <f t="shared" si="2"/>
        <v>-68.50058117008912</v>
      </c>
      <c r="L58" s="38">
        <v>15084</v>
      </c>
      <c r="M58" s="79">
        <f>L58/L9*100</f>
        <v>0.07960095666798121</v>
      </c>
      <c r="N58" s="18" t="s">
        <v>66</v>
      </c>
      <c r="O58" s="77" t="s">
        <v>13</v>
      </c>
      <c r="P58" s="19" t="s">
        <v>13</v>
      </c>
      <c r="Q58" s="31">
        <v>5981</v>
      </c>
      <c r="R58" s="79">
        <f>Q58/Q9*100</f>
        <v>0.6382333921661947</v>
      </c>
      <c r="S58" s="27">
        <v>6711</v>
      </c>
      <c r="T58" s="77">
        <v>0.7841556392954167</v>
      </c>
      <c r="U58" s="95">
        <f t="shared" si="3"/>
        <v>-10.877663537475787</v>
      </c>
      <c r="V58" s="16">
        <v>575</v>
      </c>
    </row>
    <row r="59" spans="1:22" s="22" customFormat="1" ht="14.25" customHeight="1">
      <c r="A59" s="58"/>
      <c r="B59" s="58"/>
      <c r="C59" s="3"/>
      <c r="D59" s="52" t="s">
        <v>109</v>
      </c>
      <c r="E59" s="3"/>
      <c r="F59" s="40" t="s">
        <v>49</v>
      </c>
      <c r="G59" s="31">
        <v>11719</v>
      </c>
      <c r="H59" s="66">
        <f>G59/G9*100</f>
        <v>0.1879936859531708</v>
      </c>
      <c r="I59" s="18">
        <v>10771</v>
      </c>
      <c r="J59" s="103">
        <v>0.17446132979022366</v>
      </c>
      <c r="K59" s="95">
        <f t="shared" si="2"/>
        <v>8.801411196731966</v>
      </c>
      <c r="L59" s="38">
        <v>39974</v>
      </c>
      <c r="M59" s="79">
        <f>L59/L9*100</f>
        <v>0.21094992321969513</v>
      </c>
      <c r="N59" s="18" t="s">
        <v>66</v>
      </c>
      <c r="O59" s="77" t="s">
        <v>13</v>
      </c>
      <c r="P59" s="19" t="s">
        <v>13</v>
      </c>
      <c r="Q59" s="31">
        <v>15788</v>
      </c>
      <c r="R59" s="79">
        <f>Q59/Q9*100</f>
        <v>1.6847398086473637</v>
      </c>
      <c r="S59" s="27">
        <v>16245</v>
      </c>
      <c r="T59" s="77">
        <v>1.8981684339672247</v>
      </c>
      <c r="U59" s="95">
        <f t="shared" si="3"/>
        <v>-2.8131732840874117</v>
      </c>
      <c r="V59" s="16">
        <v>576</v>
      </c>
    </row>
    <row r="60" spans="1:22" s="22" customFormat="1" ht="14.25" customHeight="1">
      <c r="A60" s="58"/>
      <c r="B60" s="58"/>
      <c r="C60" s="3"/>
      <c r="D60" s="52" t="s">
        <v>110</v>
      </c>
      <c r="E60" s="3"/>
      <c r="F60" s="40" t="s">
        <v>50</v>
      </c>
      <c r="G60" s="31">
        <v>2227</v>
      </c>
      <c r="H60" s="66">
        <f>G60/G9*100</f>
        <v>0.03572505662750332</v>
      </c>
      <c r="I60" s="18">
        <v>1963</v>
      </c>
      <c r="J60" s="103">
        <v>0.03179533844380364</v>
      </c>
      <c r="K60" s="95">
        <f t="shared" si="2"/>
        <v>13.448802852776362</v>
      </c>
      <c r="L60" s="38">
        <v>30249</v>
      </c>
      <c r="M60" s="79">
        <f>L60/L9*100</f>
        <v>0.15962936477391698</v>
      </c>
      <c r="N60" s="18" t="s">
        <v>66</v>
      </c>
      <c r="O60" s="77" t="s">
        <v>13</v>
      </c>
      <c r="P60" s="19" t="s">
        <v>13</v>
      </c>
      <c r="Q60" s="31">
        <v>1939</v>
      </c>
      <c r="R60" s="79">
        <f>Q60/Q9*100</f>
        <v>0.20691097599235103</v>
      </c>
      <c r="S60" s="27">
        <v>2642</v>
      </c>
      <c r="T60" s="77">
        <v>0.3087079718400374</v>
      </c>
      <c r="U60" s="95">
        <f t="shared" si="3"/>
        <v>-26.60862982588948</v>
      </c>
      <c r="V60" s="16">
        <v>577</v>
      </c>
    </row>
    <row r="61" spans="1:22" s="22" customFormat="1" ht="14.25" customHeight="1">
      <c r="A61" s="58"/>
      <c r="B61" s="58"/>
      <c r="C61" s="3"/>
      <c r="D61" s="52" t="s">
        <v>111</v>
      </c>
      <c r="E61" s="3"/>
      <c r="F61" s="40" t="s">
        <v>51</v>
      </c>
      <c r="G61" s="31">
        <v>87214</v>
      </c>
      <c r="H61" s="66">
        <f>G61/G9*100</f>
        <v>1.3990682930898404</v>
      </c>
      <c r="I61" s="18">
        <v>79851</v>
      </c>
      <c r="J61" s="103">
        <v>1.2933721701865333</v>
      </c>
      <c r="K61" s="95">
        <f t="shared" si="2"/>
        <v>9.220923970895793</v>
      </c>
      <c r="L61" s="38">
        <v>338994</v>
      </c>
      <c r="M61" s="79">
        <f>L61/L9*100</f>
        <v>1.7889317624440217</v>
      </c>
      <c r="N61" s="18" t="s">
        <v>66</v>
      </c>
      <c r="O61" s="77" t="s">
        <v>13</v>
      </c>
      <c r="P61" s="19" t="s">
        <v>13</v>
      </c>
      <c r="Q61" s="31">
        <v>65901</v>
      </c>
      <c r="R61" s="79">
        <f>Q61/Q9*100</f>
        <v>7.032305430052565</v>
      </c>
      <c r="S61" s="27">
        <v>58757</v>
      </c>
      <c r="T61" s="77">
        <v>6.865539099699121</v>
      </c>
      <c r="U61" s="95">
        <f t="shared" si="3"/>
        <v>12.158551321544667</v>
      </c>
      <c r="V61" s="16">
        <v>579</v>
      </c>
    </row>
    <row r="62" spans="1:22" s="22" customFormat="1" ht="14.25" customHeight="1">
      <c r="A62" s="58"/>
      <c r="B62" s="58"/>
      <c r="C62" s="3"/>
      <c r="D62" s="52"/>
      <c r="E62" s="3"/>
      <c r="F62" s="40"/>
      <c r="G62" s="31"/>
      <c r="H62" s="69"/>
      <c r="I62" s="18"/>
      <c r="J62" s="104"/>
      <c r="K62" s="97"/>
      <c r="L62" s="31"/>
      <c r="M62" s="79"/>
      <c r="N62" s="27"/>
      <c r="O62" s="77"/>
      <c r="P62" s="19"/>
      <c r="Q62" s="31"/>
      <c r="R62" s="67"/>
      <c r="S62" s="27"/>
      <c r="T62" s="76"/>
      <c r="U62" s="95"/>
      <c r="V62" s="16"/>
    </row>
    <row r="63" spans="1:22" s="22" customFormat="1" ht="14.25" customHeight="1">
      <c r="A63" s="58"/>
      <c r="B63" s="58"/>
      <c r="C63" s="52" t="s">
        <v>112</v>
      </c>
      <c r="D63" s="3"/>
      <c r="E63" s="122" t="s">
        <v>52</v>
      </c>
      <c r="F63" s="123"/>
      <c r="G63" s="31">
        <f>G64+G65</f>
        <v>1874285</v>
      </c>
      <c r="H63" s="66">
        <f>G63/G9*100</f>
        <v>30.06687820434668</v>
      </c>
      <c r="I63" s="18">
        <v>1807403</v>
      </c>
      <c r="J63" s="103">
        <v>29.27508410053288</v>
      </c>
      <c r="K63" s="95">
        <f>(G63-I63)/I63*100</f>
        <v>3.7004475482225048</v>
      </c>
      <c r="L63" s="38">
        <f>L64+L65</f>
        <v>1252906</v>
      </c>
      <c r="M63" s="79">
        <f>L63/L9*100</f>
        <v>6.611808287924534</v>
      </c>
      <c r="N63" s="18" t="s">
        <v>66</v>
      </c>
      <c r="O63" s="77" t="s">
        <v>13</v>
      </c>
      <c r="P63" s="19" t="s">
        <v>13</v>
      </c>
      <c r="Q63" s="31">
        <f>Q64+Q65</f>
        <v>24425</v>
      </c>
      <c r="R63" s="79">
        <f>Q63/Q9*100</f>
        <v>2.606395352559656</v>
      </c>
      <c r="S63" s="27">
        <v>24930</v>
      </c>
      <c r="T63" s="77">
        <v>2.912978704758566</v>
      </c>
      <c r="U63" s="95">
        <f>(Q63-S63)/S63*100</f>
        <v>-2.025671881267549</v>
      </c>
      <c r="V63" s="16">
        <v>58</v>
      </c>
    </row>
    <row r="64" spans="1:22" s="22" customFormat="1" ht="14.25" customHeight="1">
      <c r="A64" s="58"/>
      <c r="B64" s="58"/>
      <c r="C64" s="3"/>
      <c r="D64" s="52" t="s">
        <v>113</v>
      </c>
      <c r="E64" s="3"/>
      <c r="F64" s="40" t="s">
        <v>53</v>
      </c>
      <c r="G64" s="31">
        <v>1860180</v>
      </c>
      <c r="H64" s="66">
        <f>G64/G9*100</f>
        <v>29.840608817848736</v>
      </c>
      <c r="I64" s="18">
        <v>1798556</v>
      </c>
      <c r="J64" s="103">
        <v>29.131786413720683</v>
      </c>
      <c r="K64" s="95">
        <f>(G64-I64)/I64*100</f>
        <v>3.426304212935266</v>
      </c>
      <c r="L64" s="38">
        <v>1237157</v>
      </c>
      <c r="M64" s="79">
        <f>L64/L9*100</f>
        <v>6.528698007722729</v>
      </c>
      <c r="N64" s="18" t="s">
        <v>66</v>
      </c>
      <c r="O64" s="77" t="s">
        <v>13</v>
      </c>
      <c r="P64" s="19" t="s">
        <v>13</v>
      </c>
      <c r="Q64" s="31">
        <v>20208</v>
      </c>
      <c r="R64" s="79">
        <f>Q64/Q9*100</f>
        <v>2.1563986605742285</v>
      </c>
      <c r="S64" s="27">
        <v>20119</v>
      </c>
      <c r="T64" s="77">
        <v>2.3508310694359245</v>
      </c>
      <c r="U64" s="95">
        <f>(Q64-S64)/S64*100</f>
        <v>0.44236791092996675</v>
      </c>
      <c r="V64" s="16">
        <v>581</v>
      </c>
    </row>
    <row r="65" spans="1:22" s="22" customFormat="1" ht="14.25" customHeight="1">
      <c r="A65" s="58"/>
      <c r="B65" s="58"/>
      <c r="C65" s="3"/>
      <c r="D65" s="52" t="s">
        <v>114</v>
      </c>
      <c r="E65" s="3"/>
      <c r="F65" s="40" t="s">
        <v>54</v>
      </c>
      <c r="G65" s="31">
        <v>14105</v>
      </c>
      <c r="H65" s="66">
        <f>G65/G9*100</f>
        <v>0.22626938649794986</v>
      </c>
      <c r="I65" s="18">
        <v>8847</v>
      </c>
      <c r="J65" s="103">
        <v>0.14329768681219096</v>
      </c>
      <c r="K65" s="95">
        <f>(G65-I65)/I65*100</f>
        <v>59.43257601446818</v>
      </c>
      <c r="L65" s="38">
        <v>15749</v>
      </c>
      <c r="M65" s="79">
        <f>L65/L9*100</f>
        <v>0.08311028020180562</v>
      </c>
      <c r="N65" s="18" t="s">
        <v>66</v>
      </c>
      <c r="O65" s="77" t="s">
        <v>13</v>
      </c>
      <c r="P65" s="19" t="s">
        <v>13</v>
      </c>
      <c r="Q65" s="31">
        <v>4217</v>
      </c>
      <c r="R65" s="79">
        <f>Q65/Q9*100</f>
        <v>0.44999669198542763</v>
      </c>
      <c r="S65" s="27">
        <v>4811</v>
      </c>
      <c r="T65" s="77">
        <v>0.5621476353226419</v>
      </c>
      <c r="U65" s="95">
        <f>(Q65-S65)/S65*100</f>
        <v>-12.346705466638952</v>
      </c>
      <c r="V65" s="16">
        <v>582</v>
      </c>
    </row>
    <row r="66" spans="1:22" s="22" customFormat="1" ht="14.25" customHeight="1">
      <c r="A66" s="58"/>
      <c r="B66" s="58"/>
      <c r="C66" s="3"/>
      <c r="D66" s="52"/>
      <c r="E66" s="3"/>
      <c r="F66" s="40"/>
      <c r="G66" s="31"/>
      <c r="H66" s="69"/>
      <c r="I66" s="18"/>
      <c r="J66" s="104"/>
      <c r="K66" s="97"/>
      <c r="L66" s="38"/>
      <c r="M66" s="79"/>
      <c r="N66" s="18"/>
      <c r="O66" s="77"/>
      <c r="P66" s="19"/>
      <c r="Q66" s="31"/>
      <c r="R66" s="67"/>
      <c r="S66" s="27"/>
      <c r="T66" s="76"/>
      <c r="U66" s="95"/>
      <c r="V66" s="16"/>
    </row>
    <row r="67" spans="1:22" s="22" customFormat="1" ht="14.25" customHeight="1">
      <c r="A67" s="58"/>
      <c r="B67" s="58"/>
      <c r="C67" s="52" t="s">
        <v>115</v>
      </c>
      <c r="D67" s="3"/>
      <c r="E67" s="122" t="s">
        <v>67</v>
      </c>
      <c r="F67" s="123"/>
      <c r="G67" s="31">
        <f>G68+G69+G70</f>
        <v>338505</v>
      </c>
      <c r="H67" s="66">
        <f>G67/G9*100</f>
        <v>5.430224649166148</v>
      </c>
      <c r="I67" s="18">
        <v>315552</v>
      </c>
      <c r="J67" s="103">
        <v>5.111096605511527</v>
      </c>
      <c r="K67" s="95">
        <f>(G67-I67)/I67*100</f>
        <v>7.2739199878308485</v>
      </c>
      <c r="L67" s="38">
        <f>L68+L69+L70</f>
        <v>1064122</v>
      </c>
      <c r="M67" s="79">
        <f>L67/L9*100</f>
        <v>5.615561469865122</v>
      </c>
      <c r="N67" s="18" t="s">
        <v>66</v>
      </c>
      <c r="O67" s="77" t="s">
        <v>13</v>
      </c>
      <c r="P67" s="19" t="s">
        <v>13</v>
      </c>
      <c r="Q67" s="31">
        <f>Q68+Q69+Q70</f>
        <v>120880</v>
      </c>
      <c r="R67" s="79">
        <f>Q67/Q9*100</f>
        <v>12.899122629167298</v>
      </c>
      <c r="S67" s="27">
        <v>130478</v>
      </c>
      <c r="T67" s="77">
        <v>15.245873864399847</v>
      </c>
      <c r="U67" s="95">
        <f>(Q67-S67)/S67*100</f>
        <v>-7.35602936893576</v>
      </c>
      <c r="V67" s="16">
        <v>59</v>
      </c>
    </row>
    <row r="68" spans="1:22" s="22" customFormat="1" ht="14.25" customHeight="1">
      <c r="A68" s="58"/>
      <c r="B68" s="58"/>
      <c r="C68" s="3"/>
      <c r="D68" s="52" t="s">
        <v>116</v>
      </c>
      <c r="E68" s="3"/>
      <c r="F68" s="40" t="s">
        <v>55</v>
      </c>
      <c r="G68" s="31">
        <v>9685</v>
      </c>
      <c r="H68" s="66">
        <f>G68/G9*100</f>
        <v>0.1553646939548135</v>
      </c>
      <c r="I68" s="18">
        <v>22136</v>
      </c>
      <c r="J68" s="103">
        <v>0.3585438674437277</v>
      </c>
      <c r="K68" s="95">
        <f>(G68-I68)/I68*100</f>
        <v>-56.24774123599566</v>
      </c>
      <c r="L68" s="38">
        <v>250417</v>
      </c>
      <c r="M68" s="79">
        <f>L68/L9*100</f>
        <v>1.3214951449168557</v>
      </c>
      <c r="N68" s="18" t="s">
        <v>66</v>
      </c>
      <c r="O68" s="77" t="s">
        <v>13</v>
      </c>
      <c r="P68" s="19" t="s">
        <v>13</v>
      </c>
      <c r="Q68" s="31">
        <v>49563</v>
      </c>
      <c r="R68" s="79">
        <f>Q68/Q9*100</f>
        <v>5.288875040283081</v>
      </c>
      <c r="S68" s="27">
        <v>44845</v>
      </c>
      <c r="T68" s="77">
        <v>5.2399731253468875</v>
      </c>
      <c r="U68" s="95">
        <f>(Q68-S68)/S68*100</f>
        <v>10.520682350317761</v>
      </c>
      <c r="V68" s="16">
        <v>591</v>
      </c>
    </row>
    <row r="69" spans="1:22" s="22" customFormat="1" ht="14.25" customHeight="1">
      <c r="A69" s="58"/>
      <c r="B69" s="58"/>
      <c r="C69" s="3"/>
      <c r="D69" s="52" t="s">
        <v>117</v>
      </c>
      <c r="E69" s="3"/>
      <c r="F69" s="40" t="s">
        <v>118</v>
      </c>
      <c r="G69" s="31">
        <v>317684</v>
      </c>
      <c r="H69" s="66">
        <f>G69/G9*100</f>
        <v>5.096218630288175</v>
      </c>
      <c r="I69" s="18">
        <v>288608</v>
      </c>
      <c r="J69" s="103">
        <v>4.674676025261988</v>
      </c>
      <c r="K69" s="95">
        <f>(G69-I69)/I69*100</f>
        <v>10.07456480762834</v>
      </c>
      <c r="L69" s="38">
        <v>708354</v>
      </c>
      <c r="M69" s="79">
        <f>L69/L9*100</f>
        <v>3.738110319516784</v>
      </c>
      <c r="N69" s="18" t="s">
        <v>66</v>
      </c>
      <c r="O69" s="77" t="s">
        <v>13</v>
      </c>
      <c r="P69" s="19" t="s">
        <v>13</v>
      </c>
      <c r="Q69" s="31">
        <v>50963</v>
      </c>
      <c r="R69" s="79">
        <f>Q69/Q9*100</f>
        <v>5.438269246775753</v>
      </c>
      <c r="S69" s="27">
        <v>54577</v>
      </c>
      <c r="T69" s="77">
        <v>6.377121490959016</v>
      </c>
      <c r="U69" s="95">
        <f>(Q69-S69)/S69*100</f>
        <v>-6.621837037579933</v>
      </c>
      <c r="V69" s="16">
        <v>592</v>
      </c>
    </row>
    <row r="70" spans="1:22" s="22" customFormat="1" ht="14.25" customHeight="1">
      <c r="A70" s="58"/>
      <c r="B70" s="58"/>
      <c r="C70" s="3"/>
      <c r="D70" s="52" t="s">
        <v>119</v>
      </c>
      <c r="E70" s="3"/>
      <c r="F70" s="40" t="s">
        <v>56</v>
      </c>
      <c r="G70" s="31">
        <v>11136</v>
      </c>
      <c r="H70" s="66">
        <f>G70/G9*100</f>
        <v>0.17864132492315984</v>
      </c>
      <c r="I70" s="18">
        <v>4808</v>
      </c>
      <c r="J70" s="103">
        <v>0.07787671280581146</v>
      </c>
      <c r="K70" s="95">
        <f>(G70-I70)/I70*100</f>
        <v>131.61397670549084</v>
      </c>
      <c r="L70" s="38">
        <v>105351</v>
      </c>
      <c r="M70" s="79">
        <f>L70/L9*100</f>
        <v>0.5559560054314829</v>
      </c>
      <c r="N70" s="18" t="s">
        <v>66</v>
      </c>
      <c r="O70" s="77" t="s">
        <v>13</v>
      </c>
      <c r="P70" s="19" t="s">
        <v>13</v>
      </c>
      <c r="Q70" s="31">
        <v>20354</v>
      </c>
      <c r="R70" s="79">
        <f>Q70/Q9*100</f>
        <v>2.1719783421084644</v>
      </c>
      <c r="S70" s="27">
        <v>31056</v>
      </c>
      <c r="T70" s="77">
        <v>3.6287792480939447</v>
      </c>
      <c r="U70" s="95">
        <f>(Q70-S70)/S70*100</f>
        <v>-34.46032972694487</v>
      </c>
      <c r="V70" s="16">
        <v>599</v>
      </c>
    </row>
    <row r="71" spans="1:22" s="22" customFormat="1" ht="14.25" customHeight="1">
      <c r="A71" s="58"/>
      <c r="B71" s="58"/>
      <c r="C71" s="3"/>
      <c r="D71" s="52"/>
      <c r="E71" s="3"/>
      <c r="F71" s="40"/>
      <c r="G71" s="31"/>
      <c r="H71" s="69"/>
      <c r="I71" s="18"/>
      <c r="J71" s="104"/>
      <c r="K71" s="97"/>
      <c r="L71" s="31"/>
      <c r="M71" s="79"/>
      <c r="N71" s="27"/>
      <c r="O71" s="77"/>
      <c r="P71" s="19"/>
      <c r="Q71" s="31"/>
      <c r="R71" s="67"/>
      <c r="S71" s="27"/>
      <c r="T71" s="76"/>
      <c r="U71" s="95"/>
      <c r="V71" s="16"/>
    </row>
    <row r="72" spans="1:22" s="22" customFormat="1" ht="14.25" customHeight="1">
      <c r="A72" s="58"/>
      <c r="B72" s="58"/>
      <c r="C72" s="52" t="s">
        <v>120</v>
      </c>
      <c r="D72" s="3"/>
      <c r="E72" s="122" t="s">
        <v>57</v>
      </c>
      <c r="F72" s="123"/>
      <c r="G72" s="31">
        <f>G73+G74+G75+G76+G77+G78+G79+G80</f>
        <v>724208</v>
      </c>
      <c r="H72" s="66">
        <f>G72/G9*100</f>
        <v>11.617589497122104</v>
      </c>
      <c r="I72" s="18">
        <v>549709</v>
      </c>
      <c r="J72" s="103">
        <v>8.903812379319845</v>
      </c>
      <c r="K72" s="95">
        <f aca="true" t="shared" si="4" ref="K72:K80">(G72-I72)/I72*100</f>
        <v>31.743886310757148</v>
      </c>
      <c r="L72" s="38">
        <f>L73+L74+L75+L76+L77+L78+L79+L80</f>
        <v>2955219</v>
      </c>
      <c r="M72" s="79">
        <f>L72/L9*100</f>
        <v>15.595217420007609</v>
      </c>
      <c r="N72" s="18" t="s">
        <v>66</v>
      </c>
      <c r="O72" s="77" t="s">
        <v>13</v>
      </c>
      <c r="P72" s="19" t="s">
        <v>13</v>
      </c>
      <c r="Q72" s="31">
        <f>Q73+Q74+Q75+Q76+Q77+Q78+Q79+Q80</f>
        <v>279296</v>
      </c>
      <c r="R72" s="79">
        <f>Q72/Q9*100</f>
        <v>29.80371735469813</v>
      </c>
      <c r="S72" s="27">
        <v>222777</v>
      </c>
      <c r="T72" s="77">
        <v>26.030672158443608</v>
      </c>
      <c r="U72" s="95">
        <f aca="true" t="shared" si="5" ref="U72:U80">(Q72-S72)/S72*100</f>
        <v>25.370213262589946</v>
      </c>
      <c r="V72" s="16">
        <v>60</v>
      </c>
    </row>
    <row r="73" spans="1:22" s="22" customFormat="1" ht="14.25" customHeight="1">
      <c r="A73" s="58"/>
      <c r="B73" s="58"/>
      <c r="C73" s="3"/>
      <c r="D73" s="52" t="s">
        <v>121</v>
      </c>
      <c r="E73" s="3"/>
      <c r="F73" s="40" t="s">
        <v>58</v>
      </c>
      <c r="G73" s="31">
        <v>51892</v>
      </c>
      <c r="H73" s="66">
        <f>G73/G9*100</f>
        <v>0.8324403405991929</v>
      </c>
      <c r="I73" s="18">
        <v>38343</v>
      </c>
      <c r="J73" s="103">
        <v>0.6210538267706384</v>
      </c>
      <c r="K73" s="95">
        <f t="shared" si="4"/>
        <v>35.33630649662259</v>
      </c>
      <c r="L73" s="38">
        <v>525736</v>
      </c>
      <c r="M73" s="79">
        <f>L73/L9*100</f>
        <v>2.7744025825243814</v>
      </c>
      <c r="N73" s="18" t="s">
        <v>66</v>
      </c>
      <c r="O73" s="77" t="s">
        <v>13</v>
      </c>
      <c r="P73" s="19" t="s">
        <v>13</v>
      </c>
      <c r="Q73" s="31">
        <v>55407</v>
      </c>
      <c r="R73" s="79">
        <f>Q73/Q9*100</f>
        <v>5.912489142242492</v>
      </c>
      <c r="S73" s="27">
        <v>46540</v>
      </c>
      <c r="T73" s="77">
        <v>5.438027634154179</v>
      </c>
      <c r="U73" s="95">
        <f t="shared" si="5"/>
        <v>19.052428018908465</v>
      </c>
      <c r="V73" s="16">
        <v>601</v>
      </c>
    </row>
    <row r="74" spans="1:22" s="22" customFormat="1" ht="13.5" customHeight="1">
      <c r="A74" s="58"/>
      <c r="B74" s="58"/>
      <c r="C74" s="3"/>
      <c r="D74" s="52" t="s">
        <v>122</v>
      </c>
      <c r="E74" s="3"/>
      <c r="F74" s="40" t="s">
        <v>59</v>
      </c>
      <c r="G74" s="31">
        <v>11203</v>
      </c>
      <c r="H74" s="66">
        <f>G74/G9*100</f>
        <v>0.17971612456125716</v>
      </c>
      <c r="I74" s="18">
        <v>22183</v>
      </c>
      <c r="J74" s="103">
        <v>0.3593051414665798</v>
      </c>
      <c r="K74" s="95">
        <f t="shared" si="4"/>
        <v>-49.497362845422174</v>
      </c>
      <c r="L74" s="38">
        <v>88639</v>
      </c>
      <c r="M74" s="79">
        <f>L74/L9*100</f>
        <v>0.46776380257843986</v>
      </c>
      <c r="N74" s="18" t="s">
        <v>66</v>
      </c>
      <c r="O74" s="77" t="s">
        <v>13</v>
      </c>
      <c r="P74" s="19" t="s">
        <v>13</v>
      </c>
      <c r="Q74" s="31">
        <v>7281</v>
      </c>
      <c r="R74" s="79">
        <f>Q74/Q9*100</f>
        <v>0.7769565839093903</v>
      </c>
      <c r="S74" s="27">
        <v>26261</v>
      </c>
      <c r="T74" s="77">
        <v>3.0685011538573894</v>
      </c>
      <c r="U74" s="95">
        <f t="shared" si="5"/>
        <v>-72.27447545790335</v>
      </c>
      <c r="V74" s="16">
        <v>602</v>
      </c>
    </row>
    <row r="75" spans="1:22" s="22" customFormat="1" ht="13.5" customHeight="1">
      <c r="A75" s="58"/>
      <c r="B75" s="58"/>
      <c r="C75" s="3"/>
      <c r="D75" s="52" t="s">
        <v>123</v>
      </c>
      <c r="E75" s="3"/>
      <c r="F75" s="40" t="s">
        <v>60</v>
      </c>
      <c r="G75" s="31">
        <v>169224</v>
      </c>
      <c r="H75" s="66">
        <f>G75/G9*100</f>
        <v>2.7146551336922413</v>
      </c>
      <c r="I75" s="18">
        <v>147897</v>
      </c>
      <c r="J75" s="103">
        <v>2.3955349820800955</v>
      </c>
      <c r="K75" s="95">
        <f t="shared" si="4"/>
        <v>14.420170794539445</v>
      </c>
      <c r="L75" s="38">
        <v>349760</v>
      </c>
      <c r="M75" s="79">
        <f>L75/L9*100</f>
        <v>1.845745863444253</v>
      </c>
      <c r="N75" s="18" t="s">
        <v>66</v>
      </c>
      <c r="O75" s="77" t="s">
        <v>13</v>
      </c>
      <c r="P75" s="19" t="s">
        <v>13</v>
      </c>
      <c r="Q75" s="31">
        <v>2573</v>
      </c>
      <c r="R75" s="79">
        <f>Q75/Q9*100</f>
        <v>0.27456520950403257</v>
      </c>
      <c r="S75" s="27">
        <v>4012</v>
      </c>
      <c r="T75" s="77">
        <v>0.46878742733619605</v>
      </c>
      <c r="U75" s="95">
        <f t="shared" si="5"/>
        <v>-35.86739780658026</v>
      </c>
      <c r="V75" s="16">
        <v>603</v>
      </c>
    </row>
    <row r="76" spans="1:22" s="22" customFormat="1" ht="14.25" customHeight="1">
      <c r="A76" s="58"/>
      <c r="B76" s="58"/>
      <c r="C76" s="3"/>
      <c r="D76" s="52" t="s">
        <v>124</v>
      </c>
      <c r="E76" s="3"/>
      <c r="F76" s="40" t="s">
        <v>61</v>
      </c>
      <c r="G76" s="31">
        <v>229568</v>
      </c>
      <c r="H76" s="66">
        <f>G76/G9*100</f>
        <v>3.6826806465481288</v>
      </c>
      <c r="I76" s="18">
        <v>239837</v>
      </c>
      <c r="J76" s="103">
        <v>3.884716549335983</v>
      </c>
      <c r="K76" s="95">
        <f t="shared" si="4"/>
        <v>-4.281657959364068</v>
      </c>
      <c r="L76" s="38">
        <v>460126</v>
      </c>
      <c r="M76" s="79">
        <f>L76/L9*100</f>
        <v>2.4281669177811933</v>
      </c>
      <c r="N76" s="18" t="s">
        <v>66</v>
      </c>
      <c r="O76" s="77" t="s">
        <v>13</v>
      </c>
      <c r="P76" s="19" t="s">
        <v>13</v>
      </c>
      <c r="Q76" s="31">
        <v>40522</v>
      </c>
      <c r="R76" s="79">
        <f>Q76/Q9*100</f>
        <v>4.324108596782902</v>
      </c>
      <c r="S76" s="27">
        <v>33743</v>
      </c>
      <c r="T76" s="77">
        <v>3.9427453042386</v>
      </c>
      <c r="U76" s="95">
        <f t="shared" si="5"/>
        <v>20.090092759979846</v>
      </c>
      <c r="V76" s="16">
        <v>604</v>
      </c>
    </row>
    <row r="77" spans="1:22" s="22" customFormat="1" ht="15" customHeight="1">
      <c r="A77" s="58"/>
      <c r="B77" s="58"/>
      <c r="C77" s="3"/>
      <c r="D77" s="52" t="s">
        <v>125</v>
      </c>
      <c r="E77" s="3"/>
      <c r="F77" s="39" t="s">
        <v>69</v>
      </c>
      <c r="G77" s="31">
        <v>60526</v>
      </c>
      <c r="H77" s="66">
        <f>G77/G9*100</f>
        <v>0.9709451178429575</v>
      </c>
      <c r="I77" s="18">
        <v>31783</v>
      </c>
      <c r="J77" s="103">
        <v>0.5147994099640403</v>
      </c>
      <c r="K77" s="95">
        <f t="shared" si="4"/>
        <v>90.43513828147123</v>
      </c>
      <c r="L77" s="38">
        <v>368412</v>
      </c>
      <c r="M77" s="79">
        <f>L77/L9*100</f>
        <v>1.9441757920952196</v>
      </c>
      <c r="N77" s="18" t="s">
        <v>66</v>
      </c>
      <c r="O77" s="77" t="s">
        <v>13</v>
      </c>
      <c r="P77" s="19" t="s">
        <v>13</v>
      </c>
      <c r="Q77" s="31">
        <v>39710</v>
      </c>
      <c r="R77" s="79">
        <f>Q77/Q9*100</f>
        <v>4.237459957017153</v>
      </c>
      <c r="S77" s="27">
        <v>37904</v>
      </c>
      <c r="T77" s="77">
        <v>4.4289428329389775</v>
      </c>
      <c r="U77" s="95">
        <f t="shared" si="5"/>
        <v>4.764668636555509</v>
      </c>
      <c r="V77" s="16">
        <v>605</v>
      </c>
    </row>
    <row r="78" spans="1:22" s="22" customFormat="1" ht="14.25" customHeight="1">
      <c r="A78" s="58"/>
      <c r="B78" s="58"/>
      <c r="C78" s="3"/>
      <c r="D78" s="52" t="s">
        <v>126</v>
      </c>
      <c r="E78" s="3"/>
      <c r="F78" s="40" t="s">
        <v>62</v>
      </c>
      <c r="G78" s="31">
        <v>2412</v>
      </c>
      <c r="H78" s="66">
        <f>G78/G9*100</f>
        <v>0.03869278697150337</v>
      </c>
      <c r="I78" s="18">
        <v>14134</v>
      </c>
      <c r="J78" s="103">
        <v>0.2289329157232403</v>
      </c>
      <c r="K78" s="95">
        <f t="shared" si="4"/>
        <v>-82.93476722796095</v>
      </c>
      <c r="L78" s="38">
        <v>14403</v>
      </c>
      <c r="M78" s="79">
        <f>L78/L9*100</f>
        <v>0.07600719828221515</v>
      </c>
      <c r="N78" s="18" t="s">
        <v>66</v>
      </c>
      <c r="O78" s="77" t="s">
        <v>13</v>
      </c>
      <c r="P78" s="19" t="s">
        <v>13</v>
      </c>
      <c r="Q78" s="31">
        <v>2133</v>
      </c>
      <c r="R78" s="79">
        <f>Q78/Q9*100</f>
        <v>0.22761274460633563</v>
      </c>
      <c r="S78" s="27">
        <v>3035</v>
      </c>
      <c r="T78" s="77">
        <v>0.3546285747670377</v>
      </c>
      <c r="U78" s="95">
        <f t="shared" si="5"/>
        <v>-29.719934102141682</v>
      </c>
      <c r="V78" s="16">
        <v>606</v>
      </c>
    </row>
    <row r="79" spans="1:22" s="22" customFormat="1" ht="15" customHeight="1">
      <c r="A79" s="58"/>
      <c r="B79" s="58"/>
      <c r="C79" s="3"/>
      <c r="D79" s="52" t="s">
        <v>127</v>
      </c>
      <c r="E79" s="3"/>
      <c r="F79" s="40" t="s">
        <v>63</v>
      </c>
      <c r="G79" s="31">
        <v>4853</v>
      </c>
      <c r="H79" s="66">
        <f>G79/G9*100</f>
        <v>0.0778507857266608</v>
      </c>
      <c r="I79" s="18">
        <v>8849</v>
      </c>
      <c r="J79" s="103">
        <v>0.14333008145146126</v>
      </c>
      <c r="K79" s="95">
        <f t="shared" si="4"/>
        <v>-45.15764493163069</v>
      </c>
      <c r="L79" s="38">
        <v>174117</v>
      </c>
      <c r="M79" s="79">
        <f>L79/L9*100</f>
        <v>0.9188464447201594</v>
      </c>
      <c r="N79" s="18" t="s">
        <v>66</v>
      </c>
      <c r="O79" s="77" t="s">
        <v>13</v>
      </c>
      <c r="P79" s="19" t="s">
        <v>13</v>
      </c>
      <c r="Q79" s="31">
        <v>10675</v>
      </c>
      <c r="R79" s="79">
        <f>Q79/Q9*100</f>
        <v>1.1391308245066256</v>
      </c>
      <c r="S79" s="27">
        <v>10532</v>
      </c>
      <c r="T79" s="77">
        <v>1.2306254199164548</v>
      </c>
      <c r="U79" s="95">
        <f t="shared" si="5"/>
        <v>1.3577668059248007</v>
      </c>
      <c r="V79" s="16">
        <v>607</v>
      </c>
    </row>
    <row r="80" spans="1:22" ht="13.5">
      <c r="A80" s="59"/>
      <c r="B80" s="59"/>
      <c r="C80" s="1"/>
      <c r="D80" s="54" t="s">
        <v>128</v>
      </c>
      <c r="E80" s="1"/>
      <c r="F80" s="60" t="s">
        <v>64</v>
      </c>
      <c r="G80" s="32">
        <v>194530</v>
      </c>
      <c r="H80" s="70">
        <f>G80/G9*100</f>
        <v>3.120608561180162</v>
      </c>
      <c r="I80" s="109">
        <v>46683</v>
      </c>
      <c r="J80" s="68">
        <v>0.7561394725278072</v>
      </c>
      <c r="K80" s="96">
        <f t="shared" si="4"/>
        <v>316.70415354625885</v>
      </c>
      <c r="L80" s="36">
        <v>974026</v>
      </c>
      <c r="M80" s="80">
        <f>L80/L9*100</f>
        <v>5.140108818581747</v>
      </c>
      <c r="N80" s="29" t="s">
        <v>66</v>
      </c>
      <c r="O80" s="78" t="s">
        <v>13</v>
      </c>
      <c r="P80" s="25" t="s">
        <v>13</v>
      </c>
      <c r="Q80" s="33">
        <v>120995</v>
      </c>
      <c r="R80" s="80">
        <f>Q80/Q9*100</f>
        <v>12.911394296129197</v>
      </c>
      <c r="S80" s="28">
        <v>60750</v>
      </c>
      <c r="T80" s="78">
        <v>7.098413811234773</v>
      </c>
      <c r="U80" s="108">
        <f t="shared" si="5"/>
        <v>99.1687242798354</v>
      </c>
      <c r="V80" s="17">
        <v>609</v>
      </c>
    </row>
    <row r="81" spans="1:22" ht="13.5">
      <c r="A81" s="3"/>
      <c r="B81" s="58"/>
      <c r="C81" s="3"/>
      <c r="D81" s="3"/>
      <c r="E81" s="3"/>
      <c r="F81" s="3"/>
      <c r="G81" s="24"/>
      <c r="H81" s="71"/>
      <c r="I81" s="90"/>
      <c r="J81" s="71"/>
      <c r="K81" s="98"/>
      <c r="L81" s="3"/>
      <c r="M81" s="71"/>
      <c r="N81" s="3"/>
      <c r="O81" s="71"/>
      <c r="P81" s="3"/>
      <c r="Q81" s="3"/>
      <c r="R81" s="71"/>
      <c r="S81" s="3"/>
      <c r="T81" s="71"/>
      <c r="U81" s="98"/>
      <c r="V81" s="4" t="s">
        <v>65</v>
      </c>
    </row>
    <row r="94" ht="13.5">
      <c r="H94" s="84"/>
    </row>
  </sheetData>
  <sheetProtection/>
  <mergeCells count="18">
    <mergeCell ref="E67:F67"/>
    <mergeCell ref="E72:F72"/>
    <mergeCell ref="A9:F9"/>
    <mergeCell ref="E43:F43"/>
    <mergeCell ref="E46:F46"/>
    <mergeCell ref="E53:F53"/>
    <mergeCell ref="E63:F63"/>
    <mergeCell ref="E24:F24"/>
    <mergeCell ref="E30:F30"/>
    <mergeCell ref="A1:V1"/>
    <mergeCell ref="A2:V2"/>
    <mergeCell ref="E36:F36"/>
    <mergeCell ref="E41:F41"/>
    <mergeCell ref="E11:F11"/>
    <mergeCell ref="E13:F13"/>
    <mergeCell ref="E16:F16"/>
    <mergeCell ref="E20:F20"/>
    <mergeCell ref="A3:V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2012-03-07T01:13:42Z</cp:lastPrinted>
  <dcterms:created xsi:type="dcterms:W3CDTF">1997-06-16T02:02:41Z</dcterms:created>
  <dcterms:modified xsi:type="dcterms:W3CDTF">2015-03-31T04:32:24Z</dcterms:modified>
  <cp:category/>
  <cp:version/>
  <cp:contentType/>
  <cp:contentStatus/>
</cp:coreProperties>
</file>