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Q102" i="11" l="1"/>
  <c r="DL102" i="11"/>
  <c r="DG102" i="11"/>
  <c r="DB102" i="11"/>
  <c r="CW102" i="11"/>
  <c r="CR102" i="11"/>
  <c r="BG34" i="9" l="1"/>
  <c r="AO38"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BE41" i="9"/>
  <c r="AM41" i="9"/>
  <c r="U41" i="9"/>
  <c r="BE40" i="9"/>
  <c r="AM40" i="9"/>
  <c r="U40" i="9"/>
  <c r="BE39" i="9"/>
  <c r="AM39" i="9"/>
  <c r="U39" i="9"/>
  <c r="BE38" i="9"/>
  <c r="U38" i="9"/>
  <c r="BE37" i="9"/>
  <c r="U37" i="9"/>
  <c r="BE36" i="9"/>
  <c r="BE35" i="9"/>
  <c r="C35" i="9"/>
  <c r="C36" i="9" s="1"/>
  <c r="C37" i="9" s="1"/>
  <c r="C38" i="9" s="1"/>
  <c r="C39" i="9" s="1"/>
  <c r="C40" i="9" s="1"/>
  <c r="C41" i="9" s="1"/>
  <c r="C42"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AM36" i="9" s="1"/>
  <c r="AM37" i="9" s="1"/>
  <c r="AM38" i="9" s="1"/>
  <c r="BE34" i="9" l="1"/>
  <c r="BW34" i="9" s="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<sst xmlns="http://schemas.openxmlformats.org/spreadsheetml/2006/main" count="1030" uniqueCount="596">
  <si>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</si>
  <si>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</si>
  <si>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</si>
  <si>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</si>
  <si>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</si>
  <si>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</si>
  <si>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</si>
  <si>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</si>
  <si>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</si>
  <si>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</si>
  <si>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</si>
  <si>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</si>
  <si>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</si>
  <si>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</si>
  <si>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</si>
  <si>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</si>
  <si>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</si>
  <si>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</si>
  <si>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</si>
  <si>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</si>
  <si>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</si>
  <si>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</si>
  <si>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</si>
  <si>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</si>
  <si>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</si>
  <si>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</si>
  <si>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</si>
  <si>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</si>
  <si>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</si>
  <si>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</si>
  <si>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</si>
  <si>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</si>
  <si>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</si>
  <si>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</si>
  <si>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</si>
  <si>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</si>
  <si>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</si>
  <si>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</si>
  <si>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</si>
  <si>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</si>
  <si>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</si>
  <si>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</si>
  <si>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</si>
  <si>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</si>
  <si>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</si>
  <si>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</si>
  <si>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</si>
  <si>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</si>
  <si>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</si>
  <si>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</si>
  <si>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</si>
  <si>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</si>
  <si>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</si>
  <si>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</si>
  <si>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</si>
  <si>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</si>
  <si>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</si>
  <si>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</si>
  <si>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</si>
  <si>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</si>
  <si>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</si>
  <si>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</si>
  <si>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</si>
  <si>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</si>
  <si>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</si>
  <si>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</si>
  <si>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</si>
  <si>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</si>
  <si>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</si>
  <si>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</si>
  <si>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</si>
  <si>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</si>
  <si>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</si>
  <si>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</si>
  <si>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</si>
  <si>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</si>
  <si>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</si>
  <si>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</si>
  <si>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</si>
  <si>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</si>
  <si>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</si>
  <si>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</si>
  <si>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</si>
  <si>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</si>
  <si>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</si>
  <si>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</si>
  <si>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</si>
  <si>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</si>
  <si>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</si>
  <si>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</si>
  <si>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</si>
  <si>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</si>
  <si>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</si>
  <si>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</si>
  <si>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</si>
  <si>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</si>
  <si>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</si>
  <si>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</si>
  <si>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</si>
  <si>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</si>
  <si>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</si>
  <si>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</si>
  <si>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</si>
  <si>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</si>
  <si>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</si>
  <si>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</si>
  <si>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</si>
  <si>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</si>
  <si>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</si>
  <si>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</si>
  <si>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</si>
  <si>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</si>
  <si>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</si>
  <si>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</si>
  <si>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</si>
  <si>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</si>
  <si>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</si>
  <si>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</si>
  <si>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</si>
  <si>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</si>
  <si>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</si>
  <si>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</si>
  <si>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</si>
  <si>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</si>
  <si>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</si>
  <si>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</si>
  <si>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</si>
  <si>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</si>
  <si>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</si>
  <si>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</si>
  <si>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</si>
  <si>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</si>
  <si>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</si>
  <si>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</si>
  <si>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</si>
  <si>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</si>
  <si>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</si>
  <si>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</si>
  <si>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</si>
  <si>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</si>
  <si>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</si>
  <si>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</si>
  <si>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</si>
  <si>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</si>
  <si>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</si>
  <si>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</si>
  <si>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</si>
  <si>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</si>
  <si>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</si>
  <si>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</si>
  <si>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</si>
  <si>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</si>
  <si>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</si>
  <si>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</si>
  <si>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</si>
  <si>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</si>
  <si>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</si>
  <si>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</si>
  <si>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</si>
  <si>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</si>
  <si>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</si>
  <si>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</si>
  <si>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</si>
  <si>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</si>
  <si>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</si>
  <si>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</si>
  <si>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</si>
  <si>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</si>
  <si>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</si>
  <si>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</si>
  <si>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</si>
  <si>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</si>
  <si>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</si>
  <si>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</si>
  <si>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</si>
  <si>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</si>
  <si>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</si>
  <si>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</si>
  <si>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</si>
  <si>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</si>
  <si>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</si>
  <si>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</si>
  <si>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</si>
  <si>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</si>
  <si>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</si>
  <si>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</si>
  <si>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</si>
  <si>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</si>
  <si>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</si>
  <si>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</si>
  <si>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</si>
  <si>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</si>
  <si>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</si>
  <si>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</si>
  <si>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</si>
  <si>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</si>
  <si>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</si>
  <si>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岡山県岡山市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</si>
  <si>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</si>
  <si>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</si>
  <si>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</si>
  <si>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</si>
  <si>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</si>
  <si>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</si>
  <si>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</si>
  <si>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</si>
  <si>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</si>
  <si>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</si>
  <si>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</si>
  <si>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</si>
  <si>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</si>
  <si>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</si>
  <si>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</si>
  <si>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</si>
  <si>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</si>
  <si>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</si>
  <si>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</si>
  <si>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</si>
  <si>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</si>
  <si>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</si>
  <si>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</si>
  <si>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</si>
  <si>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</si>
  <si>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</si>
  <si>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</si>
  <si>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</si>
  <si>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</si>
  <si>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</si>
  <si>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</si>
  <si>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</si>
  <si>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</si>
  <si>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</si>
  <si>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</si>
  <si>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</si>
  <si>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</si>
  <si>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</si>
  <si>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</si>
  <si>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</si>
  <si>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</si>
  <si>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</si>
  <si>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</si>
  <si>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</si>
  <si>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</si>
  <si>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</si>
  <si>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</si>
  <si>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</si>
  <si>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</si>
  <si>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</si>
  <si>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</si>
  <si>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</si>
  <si>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</si>
  <si>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</si>
  <si>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</si>
  <si>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</si>
  <si>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</si>
  <si>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</si>
  <si>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</si>
  <si>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</si>
  <si>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</si>
  <si>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</si>
  <si>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</si>
  <si>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</si>
  <si>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</si>
  <si>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</si>
  <si>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</si>
  <si>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</si>
  <si>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</si>
  <si>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</si>
  <si>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</si>
  <si>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</si>
  <si>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</si>
  <si>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</si>
  <si>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</si>
  <si>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</si>
  <si>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</si>
  <si>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</si>
  <si>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</si>
  <si>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</si>
  <si>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</si>
  <si>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</si>
  <si>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</si>
  <si>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</si>
  <si>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</si>
  <si>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</si>
  <si>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</si>
  <si>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</si>
  <si>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</si>
  <si>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</si>
  <si>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</si>
  <si>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</si>
  <si>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</si>
  <si>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</si>
  <si>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</si>
  <si>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</si>
  <si>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</si>
  <si>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</si>
  <si>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</si>
  <si>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</si>
  <si>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</si>
  <si>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</si>
  <si>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</si>
  <si>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</si>
  <si>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</si>
  <si>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</si>
  <si>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</si>
  <si>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</si>
  <si>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</si>
  <si>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</si>
  <si>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</si>
  <si>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</si>
  <si>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</si>
  <si>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</si>
  <si>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</si>
  <si>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</si>
  <si>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</si>
  <si>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</si>
  <si>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</si>
  <si>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</si>
  <si>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</si>
  <si>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</si>
  <si>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</si>
  <si>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</si>
  <si>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</si>
  <si>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</si>
  <si>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</si>
  <si>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</si>
  <si>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</si>
  <si>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</si>
  <si>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</si>
  <si>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</si>
  <si>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</si>
  <si>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</si>
  <si>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</si>
  <si>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</si>
  <si>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</si>
  <si>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</si>
  <si>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</si>
  <si>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</si>
  <si>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</si>
  <si>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</si>
  <si>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</si>
  <si>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</si>
  <si>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</si>
  <si>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</si>
  <si>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</si>
  <si>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</si>
  <si>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岡山県岡山市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</si>
  <si>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</si>
  <si>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</si>
  <si>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</si>
  <si>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</si>
  <si>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</si>
  <si>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</si>
  <si>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</si>
  <si>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</si>
  <si>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</si>
  <si>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</si>
  <si>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</si>
  <si>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</si>
  <si>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</si>
  <si>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</si>
  <si>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</si>
  <si>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</si>
  <si>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</si>
  <si>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</si>
  <si>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</si>
  <si>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</si>
  <si>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</si>
  <si>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岡山市住宅新築資金等貸付事業費特別会計</t>
    <phoneticPr fontId="5"/>
  </si>
  <si>
    <t>岡山市災害遺児教育年金事業費特別会計</t>
    <phoneticPr fontId="5"/>
  </si>
  <si>
    <t>岡山市公共用地取得事業費特別会計</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</si>
  <si>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</si>
  <si>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</si>
  <si>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</si>
  <si>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</si>
  <si>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</si>
  <si>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</si>
  <si>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</si>
  <si>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</si>
  <si>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</si>
  <si>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</si>
  <si>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</si>
  <si>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</si>
  <si>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</si>
  <si>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</si>
  <si>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</si>
  <si>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</si>
  <si>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</si>
  <si>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</si>
  <si>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</si>
  <si>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</si>
  <si>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岡山市水道事業会計</t>
    <phoneticPr fontId="5"/>
  </si>
  <si>
    <t>法適用企業</t>
    <phoneticPr fontId="5"/>
  </si>
  <si>
    <t>岡山市工業用水道事業会計</t>
    <phoneticPr fontId="5"/>
  </si>
  <si>
    <t>岡山市病院事業会計</t>
    <phoneticPr fontId="5"/>
  </si>
  <si>
    <t>岡山市市場事業会計</t>
    <phoneticPr fontId="5"/>
  </si>
  <si>
    <t>岡山市下水道事業会計</t>
    <phoneticPr fontId="5"/>
  </si>
  <si>
    <t>岡山市駅元町地区市街地再開発事業費特別会計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</si>
  <si>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</si>
  <si>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</si>
  <si>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</si>
  <si>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</si>
  <si>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</si>
  <si>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</si>
  <si>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</si>
  <si>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</si>
  <si>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</si>
  <si>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</si>
  <si>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</si>
  <si>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</si>
  <si>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</si>
  <si>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</si>
  <si>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</si>
  <si>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</si>
  <si>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</si>
  <si>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</si>
  <si>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</si>
  <si>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</si>
  <si>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</si>
  <si>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</si>
  <si>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</si>
  <si>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</si>
  <si>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</si>
  <si>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</si>
  <si>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</si>
  <si>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</si>
  <si>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</si>
  <si>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</si>
  <si>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</si>
  <si>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</si>
  <si>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</si>
  <si>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</si>
  <si>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</si>
  <si>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</si>
  <si>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</si>
  <si>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</si>
  <si>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</si>
  <si>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</si>
  <si>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</si>
  <si>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</si>
  <si>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</si>
  <si>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</si>
  <si>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</si>
  <si>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</si>
  <si>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</si>
  <si>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</si>
  <si>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</si>
  <si>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</si>
  <si>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</si>
  <si>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</si>
  <si>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</si>
  <si>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</si>
  <si>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</si>
  <si>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</si>
  <si>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</si>
  <si>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</si>
  <si>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</si>
  <si>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</si>
  <si>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</si>
  <si>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</si>
  <si>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</si>
  <si>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</si>
  <si>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</si>
  <si>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</si>
  <si>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</si>
  <si>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</si>
  <si>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</si>
  <si>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</si>
  <si>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</si>
  <si>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</si>
  <si>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</si>
  <si>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</si>
  <si>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</si>
  <si>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</si>
  <si>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</si>
  <si>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</si>
  <si>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</si>
  <si>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</si>
  <si>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</si>
  <si>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</si>
  <si>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</si>
  <si>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</si>
  <si>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</si>
  <si>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</si>
  <si>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</si>
  <si>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</si>
  <si>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</si>
  <si>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</si>
  <si>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</si>
  <si>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</si>
  <si>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</si>
  <si>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</si>
  <si>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</si>
  <si>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</si>
  <si>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</si>
  <si>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</si>
  <si>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</si>
  <si>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</si>
  <si>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</si>
  <si>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</si>
  <si>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</si>
  <si>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</si>
  <si>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</si>
  <si>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</si>
  <si>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</si>
  <si>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</si>
  <si>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</si>
  <si>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</si>
  <si>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</si>
  <si>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</si>
  <si>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</si>
  <si>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</si>
  <si>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</si>
  <si>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</si>
  <si>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</si>
  <si>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</si>
  <si>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</si>
  <si>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</si>
  <si>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</si>
  <si>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</si>
  <si>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</si>
  <si>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</si>
  <si>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</si>
  <si>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</si>
  <si>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</si>
  <si>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</si>
  <si>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</si>
  <si>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</si>
  <si>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</si>
  <si>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</si>
  <si>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</si>
  <si>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</si>
  <si>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</si>
  <si>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</si>
  <si>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1.24</t>
  </si>
  <si>
    <t>▲ 0.61</t>
  </si>
  <si>
    <t>▲ 1.12</t>
  </si>
  <si>
    <t>▲ 3.46</t>
  </si>
  <si>
    <t>▲ 2.53</t>
  </si>
  <si>
    <t>岡山市住宅新築資金等貸付事業費特別会計</t>
  </si>
  <si>
    <t>▲ 0.33</t>
  </si>
  <si>
    <t>▲ 0.32</t>
  </si>
  <si>
    <t>岡山市水道事業会計</t>
  </si>
  <si>
    <t>一般会計</t>
  </si>
  <si>
    <t>岡山市市場事業会計</t>
  </si>
  <si>
    <t>岡山市国民健康保険費特別会計</t>
  </si>
  <si>
    <t>岡山市工業用水道事業会計</t>
  </si>
  <si>
    <t>岡山市介護保険費特別会計</t>
  </si>
  <si>
    <t>岡山市下水道事業会計</t>
  </si>
  <si>
    <t>その他会計（赤字）</t>
  </si>
  <si>
    <t>その他会計（黒字）</t>
  </si>
  <si>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</si>
  <si>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</si>
  <si>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</si>
  <si>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</si>
  <si>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</si>
  <si>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</si>
  <si>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</si>
  <si>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</si>
  <si>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岡山市外１市大正池水利組合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</si>
  <si>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</si>
  <si>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</si>
  <si>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</si>
  <si>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</si>
  <si>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</si>
  <si>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</si>
  <si>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</si>
  <si>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</si>
  <si>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（一財）岡山市勤労者福祉サポートプラザ</t>
    <rPh sb="1" eb="2">
      <t>１</t>
    </rPh>
    <phoneticPr fontId="15"/>
  </si>
  <si>
    <t>（公財）岡山市公園協会</t>
    <rPh sb="1" eb="2">
      <t>コウ</t>
    </rPh>
    <phoneticPr fontId="15"/>
  </si>
  <si>
    <t>（公財）岡山市シルバー人材センター</t>
  </si>
  <si>
    <t>(公財）岡山シンフォニーホール</t>
  </si>
  <si>
    <t>（一財）岡山市水産協会</t>
  </si>
  <si>
    <t>（公財）岡山市スポーツ・文化振興財団</t>
  </si>
  <si>
    <t>（公財）岡山市ふれあい公社</t>
  </si>
  <si>
    <t>（株）岡山コンベンションセンター</t>
  </si>
  <si>
    <t>岡山市場冷蔵（株）</t>
  </si>
  <si>
    <t>岡山都市整備(株)</t>
  </si>
  <si>
    <t>岡山港埠頭開発(株）</t>
  </si>
  <si>
    <t>岡山市土地開発公社</t>
  </si>
  <si>
    <t>岡山都市開発（株）</t>
  </si>
  <si>
    <t>（一財）岡山市建部町観光公社</t>
  </si>
  <si>
    <t>（地独）岡山市立総合医療センター</t>
    <rPh sb="1" eb="2">
      <t>チ</t>
    </rPh>
    <rPh sb="2" eb="3">
      <t>ドク</t>
    </rPh>
    <rPh sb="4" eb="6">
      <t>オカヤマ</t>
    </rPh>
    <rPh sb="6" eb="8">
      <t>シリツ</t>
    </rPh>
    <rPh sb="8" eb="10">
      <t>ソウゴウ</t>
    </rPh>
    <rPh sb="10" eb="12">
      <t>イリョウ</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</si>
  <si>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</si>
  <si>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</si>
  <si>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</si>
  <si>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借入抑制による普通債残高の減や、公共施設整備基金などの充当可能財源の増等により、将来負担比率は着実に改善しています。
　一方で、有形固定資産減価償却率は前年比で0.8ポイント高くなっています。
　今後、市有施設の耐震化及び老朽化施設の改修・更新など多額の経費が必要となることが見込まれるので、安全性の確保と財政負担の平準化を図りつつ、健全性を確保した財政運営に努めていきます。
</t>
    <rPh sb="61" eb="63">
      <t>イッポウ</t>
    </rPh>
    <rPh sb="77" eb="79">
      <t>ゼンネン</t>
    </rPh>
    <rPh sb="79" eb="80">
      <t>ヒ</t>
    </rPh>
    <rPh sb="99" eb="101">
      <t>コンゴ</t>
    </rPh>
    <rPh sb="102" eb="104">
      <t>シユウ</t>
    </rPh>
    <rPh sb="104" eb="106">
      <t>シセツ</t>
    </rPh>
    <rPh sb="107" eb="110">
      <t>タイシンカ</t>
    </rPh>
    <rPh sb="110" eb="111">
      <t>オヨ</t>
    </rPh>
    <rPh sb="112" eb="115">
      <t>ロウキュウカ</t>
    </rPh>
    <rPh sb="115" eb="117">
      <t>シセツ</t>
    </rPh>
    <rPh sb="118" eb="120">
      <t>カイシュウ</t>
    </rPh>
    <rPh sb="121" eb="123">
      <t>コウシン</t>
    </rPh>
    <rPh sb="125" eb="127">
      <t>タガク</t>
    </rPh>
    <rPh sb="128" eb="130">
      <t>ケイヒ</t>
    </rPh>
    <rPh sb="131" eb="133">
      <t>ヒツヨウ</t>
    </rPh>
    <rPh sb="139" eb="141">
      <t>ミコ</t>
    </rPh>
    <rPh sb="147" eb="150">
      <t>アンゼンセイ</t>
    </rPh>
    <rPh sb="151" eb="153">
      <t>カクホ</t>
    </rPh>
    <rPh sb="154" eb="156">
      <t>ザイセイ</t>
    </rPh>
    <rPh sb="156" eb="158">
      <t>フタン</t>
    </rPh>
    <rPh sb="159" eb="162">
      <t>ヘイジュンカ</t>
    </rPh>
    <rPh sb="163" eb="164">
      <t>ハカ</t>
    </rPh>
    <rPh sb="168" eb="171">
      <t>ケンゼンセイ</t>
    </rPh>
    <rPh sb="172" eb="174">
      <t>カクホ</t>
    </rPh>
    <rPh sb="176" eb="178">
      <t>ザイセイ</t>
    </rPh>
    <rPh sb="178" eb="180">
      <t>ウンエイ</t>
    </rPh>
    <rPh sb="181" eb="182">
      <t>ツト</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</si>
  <si>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</si>
  <si>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</si>
  <si>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</si>
  <si>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</si>
  <si>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</si>
  <si>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</si>
  <si>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将来負担比率及び実質公債費比率は、地方債の新規発行を抑制してきたことによる元利償還金等の減少や債務負担行為に基づく支出額の減少により、類似団体平均値を下回っています。</t>
    <rPh sb="2" eb="4">
      <t>ショウライ</t>
    </rPh>
    <rPh sb="4" eb="6">
      <t>フタン</t>
    </rPh>
    <rPh sb="6" eb="8">
      <t>ヒリツ</t>
    </rPh>
    <rPh sb="8" eb="9">
      <t>オヨ</t>
    </rPh>
    <rPh sb="10" eb="12">
      <t>ジッシツ</t>
    </rPh>
    <rPh sb="12" eb="15">
      <t>コウサイヒ</t>
    </rPh>
    <rPh sb="15" eb="17">
      <t>ヒリツ</t>
    </rPh>
    <rPh sb="69" eb="71">
      <t>ルイジ</t>
    </rPh>
    <rPh sb="71" eb="73">
      <t>ダンタイ</t>
    </rPh>
    <rPh sb="73" eb="75">
      <t>ヘイキン</t>
    </rPh>
    <rPh sb="75" eb="76">
      <t>チ</t>
    </rPh>
    <rPh sb="77" eb="79">
      <t>シタマワ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</si>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</sst>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43717</c:v>
                </c:pt>
                <c:pt idx="1">
                  <c:v>46420</c:v>
                </c:pt>
                <c:pt idx="2">
                  <c:v>54631</c:v>
                </c:pt>
                <c:pt idx="3">
                  <c:v>56618</c:v>
                </c:pt>
                <c:pt idx="4">
                  <c:v>51405</c:v>
                </c:pt>
              </c:numCache>
            </c:numRef>
          </c:val>
          <c:smooth val="0"/>
        </c:ser>
        <c:dLbls>
          <c:showLegendKey val="0"/>
          <c:showVal val="0"/>
          <c:showCatName val="0"/>
          <c:showSerName val="0"/>
          <c:showPercent val="0"/>
          <c:showBubbleSize val="0"/>
        </c:dLbls>
        <c:marker val="1"/>
        <c:smooth val="0"/>
        <c:axId val="383453288"/>
        <c:axId val="383453680"/>
      </c:lineChart>
      <c:catAx>
        <c:axId val="383453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453680"/>
        <c:crosses val="autoZero"/>
        <c:auto val="1"/>
        <c:lblAlgn val="ctr"/>
        <c:lblOffset val="100"/>
        <c:tickLblSkip val="1"/>
        <c:tickMarkSkip val="1"/>
        <c:noMultiLvlLbl val="0"/>
      </c:catAx>
      <c:valAx>
        <c:axId val="383453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453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2.98</c:v>
                </c:pt>
                <c:pt idx="1">
                  <c:v>4.3600000000000003</c:v>
                </c:pt>
                <c:pt idx="2">
                  <c:v>5.43</c:v>
                </c:pt>
                <c:pt idx="3">
                  <c:v>4.32</c:v>
                </c:pt>
                <c:pt idx="4">
                  <c:v>4.5199999999999996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11.47</c:v>
                </c:pt>
                <c:pt idx="1">
                  <c:v>11.1</c:v>
                </c:pt>
                <c:pt idx="2">
                  <c:v>11.47</c:v>
                </c:pt>
                <c:pt idx="3">
                  <c:v>12.34</c:v>
                </c:pt>
                <c:pt idx="4">
                  <c:v>12.08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80561168"/>
        <c:axId val="380561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-1.24</c:v>
                </c:pt>
                <c:pt idx="1">
                  <c:v>-0.61</c:v>
                </c:pt>
                <c:pt idx="2">
                  <c:v>-1.1200000000000001</c:v>
                </c:pt>
                <c:pt idx="3">
                  <c:v>-3.46</c:v>
                </c:pt>
                <c:pt idx="4">
                  <c:v>-2.5299999999999998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80561168"/>
        <c:axId val="380561560"/>
      </c:lineChart>
      <c:catAx>
        <c:axId val="38056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0561560"/>
        <c:crosses val="autoZero"/>
        <c:auto val="1"/>
        <c:lblAlgn val="ctr"/>
        <c:lblOffset val="100"/>
        <c:tickLblSkip val="1"/>
        <c:tickMarkSkip val="1"/>
        <c:noMultiLvlLbl val="0"/>
      </c:catAx>
      <c:valAx>
        <c:axId val="380561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56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2.5299999999999998</c:v>
                </c:pt>
                <c:pt idx="2">
                  <c:v>#N/A</c:v>
                </c:pt>
                <c:pt idx="3">
                  <c:v>4.45</c:v>
                </c:pt>
                <c:pt idx="4">
                  <c:v>#N/A</c:v>
                </c:pt>
                <c:pt idx="5">
                  <c:v>0.2</c:v>
                </c:pt>
                <c:pt idx="6">
                  <c:v>#N/A</c:v>
                </c:pt>
                <c:pt idx="7">
                  <c:v>0.17</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岡山市下水道事業会計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0.23</c:v>
                </c:pt>
                <c:pt idx="6">
                  <c:v>#N/A</c:v>
                </c:pt>
                <c:pt idx="7">
                  <c:v>0.22</c:v>
                </c:pt>
                <c:pt idx="8">
                  <c:v>#N/A</c:v>
                </c:pt>
                <c:pt idx="9">
                  <c:v>0.22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岡山市介護保険費特別会計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0.44</c:v>
                </c:pt>
                <c:pt idx="2">
                  <c:v>#N/A</c:v>
                </c:pt>
                <c:pt idx="3">
                  <c:v>0.45</c:v>
                </c:pt>
                <c:pt idx="4">
                  <c:v>#N/A</c:v>
                </c:pt>
                <c:pt idx="5">
                  <c:v>0.53</c:v>
                </c:pt>
                <c:pt idx="6">
                  <c:v>#N/A</c:v>
                </c:pt>
                <c:pt idx="7">
                  <c:v>0.33</c:v>
                </c:pt>
                <c:pt idx="8">
                  <c:v>#N/A</c:v>
                </c:pt>
                <c:pt idx="9">
                  <c:v>0.52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岡山市工業用水道事業会計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0.43</c:v>
                </c:pt>
                <c:pt idx="2">
                  <c:v>#N/A</c:v>
                </c:pt>
                <c:pt idx="3">
                  <c:v>0.46</c:v>
                </c:pt>
                <c:pt idx="4">
                  <c:v>#N/A</c:v>
                </c:pt>
                <c:pt idx="5">
                  <c:v>0.5</c:v>
                </c:pt>
                <c:pt idx="6">
                  <c:v>#N/A</c:v>
                </c:pt>
                <c:pt idx="7">
                  <c:v>0.53</c:v>
                </c:pt>
                <c:pt idx="8">
                  <c:v>#N/A</c:v>
                </c:pt>
                <c:pt idx="9">
                  <c:v>0.52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岡山市国民健康保険費特別会計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1.0900000000000001</c:v>
                </c:pt>
                <c:pt idx="2">
                  <c:v>#N/A</c:v>
                </c:pt>
                <c:pt idx="3">
                  <c:v>1.43</c:v>
                </c:pt>
                <c:pt idx="4">
                  <c:v>#N/A</c:v>
                </c:pt>
                <c:pt idx="5">
                  <c:v>0.73</c:v>
                </c:pt>
                <c:pt idx="6">
                  <c:v>#N/A</c:v>
                </c:pt>
                <c:pt idx="7">
                  <c:v>0.59</c:v>
                </c:pt>
                <c:pt idx="8">
                  <c:v>#N/A</c:v>
                </c:pt>
                <c:pt idx="9">
                  <c:v>1.28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岡山市市場事業会計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1.19</c:v>
                </c:pt>
                <c:pt idx="2">
                  <c:v>#N/A</c:v>
                </c:pt>
                <c:pt idx="3">
                  <c:v>1.29</c:v>
                </c:pt>
                <c:pt idx="4">
                  <c:v>#N/A</c:v>
                </c:pt>
                <c:pt idx="5">
                  <c:v>1.43</c:v>
                </c:pt>
                <c:pt idx="6">
                  <c:v>#N/A</c:v>
                </c:pt>
                <c:pt idx="7">
                  <c:v>1.52</c:v>
                </c:pt>
                <c:pt idx="8">
                  <c:v>#N/A</c:v>
                </c:pt>
                <c:pt idx="9">
                  <c:v>1.6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3.67</c:v>
                </c:pt>
                <c:pt idx="2">
                  <c:v>#N/A</c:v>
                </c:pt>
                <c:pt idx="3">
                  <c:v>5.03</c:v>
                </c:pt>
                <c:pt idx="4">
                  <c:v>#N/A</c:v>
                </c:pt>
                <c:pt idx="5">
                  <c:v>6.15</c:v>
                </c:pt>
                <c:pt idx="6">
                  <c:v>#N/A</c:v>
                </c:pt>
                <c:pt idx="7">
                  <c:v>5.05</c:v>
                </c:pt>
                <c:pt idx="8">
                  <c:v>#N/A</c:v>
                </c:pt>
                <c:pt idx="9">
                  <c:v>5.24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岡山市水道事業会計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7.05</c:v>
                </c:pt>
                <c:pt idx="2">
                  <c:v>#N/A</c:v>
                </c:pt>
                <c:pt idx="3">
                  <c:v>7.06</c:v>
                </c:pt>
                <c:pt idx="4">
                  <c:v>#N/A</c:v>
                </c:pt>
                <c:pt idx="5">
                  <c:v>7.31</c:v>
                </c:pt>
                <c:pt idx="6">
                  <c:v>#N/A</c:v>
                </c:pt>
                <c:pt idx="7">
                  <c:v>7.39</c:v>
                </c:pt>
                <c:pt idx="8">
                  <c:v>#N/A</c:v>
                </c:pt>
                <c:pt idx="9">
                  <c:v>6.65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岡山市住宅新築資金等貸付事業費特別会計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0.33</c:v>
                </c:pt>
                <c:pt idx="1">
                  <c:v>#N/A</c:v>
                </c:pt>
                <c:pt idx="2">
                  <c:v>0.32</c:v>
                </c:pt>
                <c:pt idx="3">
                  <c:v>#N/A</c:v>
                </c:pt>
                <c:pt idx="4">
                  <c:v>0.32</c:v>
                </c:pt>
                <c:pt idx="5">
                  <c:v>#N/A</c:v>
                </c:pt>
                <c:pt idx="6">
                  <c:v>0.32</c:v>
                </c:pt>
                <c:pt idx="7">
                  <c:v>#N/A</c:v>
                </c:pt>
                <c:pt idx="8">
                  <c:v>0.32</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0562736"/>
        <c:axId val="380563128"/>
      </c:barChart>
      <c:catAx>
        <c:axId val="38056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563128"/>
        <c:crosses val="autoZero"/>
        <c:auto val="1"/>
        <c:lblAlgn val="ctr"/>
        <c:lblOffset val="100"/>
        <c:tickLblSkip val="1"/>
        <c:tickMarkSkip val="1"/>
        <c:noMultiLvlLbl val="0"/>
      </c:catAx>
      <c:valAx>
        <c:axId val="380563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56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32081</c:v>
                </c:pt>
                <c:pt idx="5">
                  <c:v>32674</c:v>
                </c:pt>
                <c:pt idx="8">
                  <c:v>32288</c:v>
                </c:pt>
                <c:pt idx="11">
                  <c:v>31182</c:v>
                </c:pt>
                <c:pt idx="14">
                  <c:v>30956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4195</c:v>
                </c:pt>
                <c:pt idx="3">
                  <c:v>4049</c:v>
                </c:pt>
                <c:pt idx="6">
                  <c:v>3696</c:v>
                </c:pt>
                <c:pt idx="9">
                  <c:v>3671</c:v>
                </c:pt>
                <c:pt idx="12">
                  <c:v>3328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161</c:v>
                </c:pt>
                <c:pt idx="3">
                  <c:v>153</c:v>
                </c:pt>
                <c:pt idx="6">
                  <c:v>126</c:v>
                </c:pt>
                <c:pt idx="9">
                  <c:v>152</c:v>
                </c:pt>
                <c:pt idx="12">
                  <c:v>148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8944</c:v>
                </c:pt>
                <c:pt idx="3">
                  <c:v>8637</c:v>
                </c:pt>
                <c:pt idx="6">
                  <c:v>7317</c:v>
                </c:pt>
                <c:pt idx="9">
                  <c:v>7192</c:v>
                </c:pt>
                <c:pt idx="12">
                  <c:v>7000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730</c:v>
                </c:pt>
                <c:pt idx="3">
                  <c:v>1063</c:v>
                </c:pt>
                <c:pt idx="6">
                  <c:v>1363</c:v>
                </c:pt>
                <c:pt idx="9">
                  <c:v>1697</c:v>
                </c:pt>
                <c:pt idx="12">
                  <c:v>2030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35609</c:v>
                </c:pt>
                <c:pt idx="3">
                  <c:v>34560</c:v>
                </c:pt>
                <c:pt idx="6">
                  <c:v>32360</c:v>
                </c:pt>
                <c:pt idx="9">
                  <c:v>30356</c:v>
                </c:pt>
                <c:pt idx="12">
                  <c:v>28575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0563912"/>
        <c:axId val="380564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17558</c:v>
                </c:pt>
                <c:pt idx="2">
                  <c:v>#N/A</c:v>
                </c:pt>
                <c:pt idx="3">
                  <c:v>#N/A</c:v>
                </c:pt>
                <c:pt idx="4">
                  <c:v>15788</c:v>
                </c:pt>
                <c:pt idx="5">
                  <c:v>#N/A</c:v>
                </c:pt>
                <c:pt idx="6">
                  <c:v>#N/A</c:v>
                </c:pt>
                <c:pt idx="7">
                  <c:v>12574</c:v>
                </c:pt>
                <c:pt idx="8">
                  <c:v>#N/A</c:v>
                </c:pt>
                <c:pt idx="9">
                  <c:v>#N/A</c:v>
                </c:pt>
                <c:pt idx="10">
                  <c:v>11886</c:v>
                </c:pt>
                <c:pt idx="11">
                  <c:v>#N/A</c:v>
                </c:pt>
                <c:pt idx="12">
                  <c:v>#N/A</c:v>
                </c:pt>
                <c:pt idx="13">
                  <c:v>10125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0563912"/>
        <c:axId val="380564304"/>
      </c:lineChart>
      <c:catAx>
        <c:axId val="380563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564304"/>
        <c:crosses val="autoZero"/>
        <c:auto val="1"/>
        <c:lblAlgn val="ctr"/>
        <c:lblOffset val="100"/>
        <c:tickLblSkip val="1"/>
        <c:tickMarkSkip val="1"/>
        <c:noMultiLvlLbl val="0"/>
      </c:catAx>
      <c:valAx>
        <c:axId val="38056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563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312316</c:v>
                </c:pt>
                <c:pt idx="5">
                  <c:v>322270</c:v>
                </c:pt>
                <c:pt idx="8">
                  <c:v>334661</c:v>
                </c:pt>
                <c:pt idx="11">
                  <c:v>342826</c:v>
                </c:pt>
                <c:pt idx="14">
                  <c:v>350565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64606</c:v>
                </c:pt>
                <c:pt idx="5">
                  <c:v>64013</c:v>
                </c:pt>
                <c:pt idx="8">
                  <c:v>72392</c:v>
                </c:pt>
                <c:pt idx="11">
                  <c:v>71341</c:v>
                </c:pt>
                <c:pt idx="14">
                  <c:v>71399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38126</c:v>
                </c:pt>
                <c:pt idx="5">
                  <c:v>43220</c:v>
                </c:pt>
                <c:pt idx="8">
                  <c:v>47111</c:v>
                </c:pt>
                <c:pt idx="11">
                  <c:v>52496</c:v>
                </c:pt>
                <c:pt idx="14">
                  <c:v>59685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141</c:v>
                </c:pt>
                <c:pt idx="3">
                  <c:v>139</c:v>
                </c:pt>
                <c:pt idx="6">
                  <c:v>91</c:v>
                </c:pt>
                <c:pt idx="9">
                  <c:v>764</c:v>
                </c:pt>
                <c:pt idx="12">
                  <c:v>1026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42251</c:v>
                </c:pt>
                <c:pt idx="3">
                  <c:v>41390</c:v>
                </c:pt>
                <c:pt idx="6">
                  <c:v>39242</c:v>
                </c:pt>
                <c:pt idx="9">
                  <c:v>37759</c:v>
                </c:pt>
                <c:pt idx="12">
                  <c:v>37447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892</c:v>
                </c:pt>
                <c:pt idx="3">
                  <c:v>784</c:v>
                </c:pt>
                <c:pt idx="6">
                  <c:v>677</c:v>
                </c:pt>
                <c:pt idx="9">
                  <c:v>571</c:v>
                </c:pt>
                <c:pt idx="12">
                  <c:v>461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136704</c:v>
                </c:pt>
                <c:pt idx="3">
                  <c:v>135192</c:v>
                </c:pt>
                <c:pt idx="6">
                  <c:v>125586</c:v>
                </c:pt>
                <c:pt idx="9">
                  <c:v>118432</c:v>
                </c:pt>
                <c:pt idx="12">
                  <c:v>110078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45709</c:v>
                </c:pt>
                <c:pt idx="3">
                  <c:v>42203</c:v>
                </c:pt>
                <c:pt idx="6">
                  <c:v>38347</c:v>
                </c:pt>
                <c:pt idx="9">
                  <c:v>28765</c:v>
                </c:pt>
                <c:pt idx="12">
                  <c:v>24746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277699</c:v>
                </c:pt>
                <c:pt idx="3">
                  <c:v>285103</c:v>
                </c:pt>
                <c:pt idx="6">
                  <c:v>310912</c:v>
                </c:pt>
                <c:pt idx="9">
                  <c:v>319474</c:v>
                </c:pt>
                <c:pt idx="12">
                  <c:v>327125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35088016"/>
        <c:axId val="435088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88349</c:v>
                </c:pt>
                <c:pt idx="2">
                  <c:v>#N/A</c:v>
                </c:pt>
                <c:pt idx="3">
                  <c:v>#N/A</c:v>
                </c:pt>
                <c:pt idx="4">
                  <c:v>75307</c:v>
                </c:pt>
                <c:pt idx="5">
                  <c:v>#N/A</c:v>
                </c:pt>
                <c:pt idx="6">
                  <c:v>#N/A</c:v>
                </c:pt>
                <c:pt idx="7">
                  <c:v>60692</c:v>
                </c:pt>
                <c:pt idx="8">
                  <c:v>#N/A</c:v>
                </c:pt>
                <c:pt idx="9">
                  <c:v>#N/A</c:v>
                </c:pt>
                <c:pt idx="10">
                  <c:v>39101</c:v>
                </c:pt>
                <c:pt idx="11">
                  <c:v>#N/A</c:v>
                </c:pt>
                <c:pt idx="12">
                  <c:v>#N/A</c:v>
                </c:pt>
                <c:pt idx="13">
                  <c:v>19233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35088016"/>
        <c:axId val="435088408"/>
      </c:lineChart>
      <c:catAx>
        <c:axId val="43508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5088408"/>
        <c:crosses val="autoZero"/>
        <c:auto val="1"/>
        <c:lblAlgn val="ctr"/>
        <c:lblOffset val="100"/>
        <c:tickLblSkip val="1"/>
        <c:tickMarkSkip val="1"/>
        <c:noMultiLvlLbl val="0"/>
      </c:catAx>
      <c:valAx>
        <c:axId val="435088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08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{7802A245-E083-4A63-B7B0-C169FE9A25AB}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{8C785D34-793F-47EB-A8E5-032E20C04490}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{0BB1F8B4-5416-47A8-8F5E-F0DE01779131}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{39E80703-16E2-4367-903F-3E8E40C3F2F6}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{52DC9C92-FEA0-40CB-A086-D7332D40A291}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60.7</c:v>
                </c:pt>
                <c:pt idx="4">
                  <c:v>61.5</c:v>
                </c:pt>
              </c:numCache>
            </c:numRef>
          </c:xVal>
          <c:yVal>
            <c:numRef>
              <c:f>公会計指標分析・財政指標組合せ分析表!$K$51:$O$51</c:f>
              <c:numCache>
                <c:formatCode>#,##0.0;"▲ "#,##0.0</c:formatCode>
                <c:ptCount val="5"/>
                <c:pt idx="3">
                  <c:v>27.7</c:v>
                </c:pt>
                <c:pt idx="4">
                  <c:v>13.5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{606FE6B0-132E-4707-8733-7E7350E3C703}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{B8E056D4-9F4A-4CEC-B89C-69D4931C14E9}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{C5A0AB27-2631-48CB-A2CF-E9160E10D2DF}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{6CEE9504-842C-4AC4-8A4A-6A15E6B0EDE4}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{045E56DD-2992-4545-820E-33EAB81F1031}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59.4</c:v>
                </c:pt>
                <c:pt idx="4">
                  <c:v>58.7</c:v>
                </c:pt>
              </c:numCache>
            </c:numRef>
          </c:xVal>
          <c:yVal>
            <c:numRef>
              <c:f>公会計指標分析・財政指標組合せ分析表!$K$55:$O$55</c:f>
              <c:numCache>
                <c:formatCode>#,##0.0;"▲ "#,##0.0</c:formatCode>
                <c:ptCount val="5"/>
                <c:pt idx="3">
                  <c:v>124.2</c:v>
                </c:pt>
                <c:pt idx="4">
                  <c:v>115.7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35089584"/>
        <c:axId val="435089976"/>
      </c:scatterChart>
      <c:valAx>
        <c:axId val="435089584"/>
        <c:scaling>
          <c:orientation val="minMax"/>
          <c:max val="61.800000000000004"/>
          <c:min val="58.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089976"/>
        <c:crosses val="autoZero"/>
        <c:crossBetween val="midCat"/>
      </c:valAx>
      <c:valAx>
        <c:axId val="435089976"/>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089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{BFC6C783-3EB3-46C7-BEA6-4F1A9537A07F}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{8C074B7C-F3DE-4B74-B80C-6311F12F80C0}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{6BD2020F-F79D-4507-8E3E-09C871E987DF}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{453A6CFE-3FCC-45B4-9FFD-EDC0B380B632}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{27CDD54A-15E8-44F2-B6C4-6AD64402E229}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12.4</c:v>
                </c:pt>
                <c:pt idx="2">
                  <c:v>11</c:v>
                </c:pt>
                <c:pt idx="3">
                  <c:v>9.5</c:v>
                </c:pt>
                <c:pt idx="4">
                  <c:v>8.1</c:v>
                </c:pt>
              </c:numCache>
            </c:numRef>
          </c:xVal>
          <c:yVal>
            <c:numRef>
              <c:f>公会計指標分析・財政指標組合せ分析表!$K$73:$O$73</c:f>
              <c:numCache>
                <c:formatCode>#,##0.0;"▲ "#,##0.0</c:formatCode>
                <c:ptCount val="5"/>
                <c:pt idx="0">
                  <c:v>64</c:v>
                </c:pt>
                <c:pt idx="1">
                  <c:v>54</c:v>
                </c:pt>
                <c:pt idx="2">
                  <c:v>43.4</c:v>
                </c:pt>
                <c:pt idx="3">
                  <c:v>27.7</c:v>
                </c:pt>
                <c:pt idx="4">
                  <c:v>13.5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{0E9510BF-130A-4D7E-803A-38852136DD71}</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4.517107044246008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{0BE0E318-15F0-42A0-99CF-4945AB8F4CDC}</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1.82398540811673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{6C7BB41C-0C26-4CFA-A508-E571DD2DB1BE}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{554027B3-3C46-4EA8-9479-88F0337FAF10}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{6179A57E-E83B-42DB-A5FE-5525CDD2974B}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35090760"/>
        <c:axId val="435091152"/>
      </c:scatterChart>
      <c:valAx>
        <c:axId val="435090760"/>
        <c:scaling>
          <c:orientation val="minMax"/>
          <c:max val="14"/>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091152"/>
        <c:crosses val="autoZero"/>
        <c:crossBetween val="midCat"/>
      </c:valAx>
      <c:valAx>
        <c:axId val="435091152"/>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090760"/>
        <c:crosses val="autoZero"/>
        <c:crossBetween val="midCat"/>
        <c:majorUnit val="2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地方債の新規発行を抑制し</a:t>
          </a:r>
          <a:r>
            <a:rPr kumimoji="1" lang="ja-JP" altLang="en-US" sz="1100">
              <a:solidFill>
                <a:schemeClr val="dk1"/>
              </a:solidFill>
              <a:effectLst/>
              <a:latin typeface="+mn-lt"/>
              <a:ea typeface="+mn-ea"/>
              <a:cs typeface="+mn-cs"/>
            </a:rPr>
            <a:t>てき</a:t>
          </a:r>
          <a:r>
            <a:rPr kumimoji="1" lang="ja-JP" altLang="ja-JP" sz="1100">
              <a:solidFill>
                <a:schemeClr val="dk1"/>
              </a:solidFill>
              <a:effectLst/>
              <a:latin typeface="+mn-lt"/>
              <a:ea typeface="+mn-ea"/>
              <a:cs typeface="+mn-cs"/>
            </a:rPr>
            <a:t>たことによる元利償還金等の減少や債務負担行為に基づく支出額の減少により、実質公債費比率（分子）は前年度を下回っています。</a:t>
          </a:r>
          <a:endParaRPr lang="ja-JP" altLang="ja-JP" sz="1100">
            <a:effectLst/>
          </a:endParaRPr>
        </a:p>
        <a:p>
          <a:r>
            <a:rPr kumimoji="1" lang="ja-JP" altLang="ja-JP" sz="1100">
              <a:solidFill>
                <a:schemeClr val="dk1"/>
              </a:solidFill>
              <a:effectLst/>
              <a:latin typeface="+mn-lt"/>
              <a:ea typeface="+mn-ea"/>
              <a:cs typeface="+mn-cs"/>
            </a:rPr>
            <a:t>　実質公債費比率は、「行財政改革大綱（長期計画編）」の定める目標値（平成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程度）を、平成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年度決算において</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とし目標値達成。新たに平成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年度に策定した岡山市行財政改革推進プランに目標値（平成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台）を定めました。</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年度当初予算では、政令市移行後に借入の目安としてきた通常債の借入額</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億円を下回っていますが、今後も留意が必要であり、引き続き適切な市債管理に努めます。</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抑制による普通債残高の減や、公共施設整備基金などの充当可能財源の増等により、将来負担比率は着実に改善しています。引き続き、将来世代の負担を軽減するよう、健全な財政運営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708,652
697,437
789.95
288,551,072
278,930,700
7,537,255
166,755,651
312,103,946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市では、平成２８年度に策定した公共施設等総合管理計画において、公共施設等の延べ床面積を１０年間で２％から４％程度削減することを目指しています。全国平均よりも有形固定資産減価償却率がやや高く、今後、個別施設計画の策定及び実施に取り組んでまいります。</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122162</xdr:rowOff>
    </xdr:from>
    <xdr:to>
      <xdr:col>3</xdr:col>
      <xdr:colOff>1170940</xdr:colOff>
      <xdr:row>33</xdr:row>
      <xdr:rowOff>159052</xdr:rowOff>
    </xdr:to>
    <xdr:cxnSp macro="">
      <xdr:nvCxnSpPr>
        <xdr:cNvPr id="66" name="直線コネクタ 65"/>
        <xdr:cNvCxnSpPr/>
      </xdr:nvCxnSpPr>
      <xdr:spPr>
        <a:xfrm flipV="1">
          <a:off x="4760595" y="5189462"/>
          <a:ext cx="1270" cy="1408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162879</xdr:rowOff>
    </xdr:from>
    <xdr:ext cx="405111" cy="259045"/>
    <xdr:sp macro="" textlink="">
      <xdr:nvSpPr>
        <xdr:cNvPr id="67" name="有形固定資産減価償却率最小値テキスト"/>
        <xdr:cNvSpPr txBox="1"/>
      </xdr:nvSpPr>
      <xdr:spPr>
        <a:xfrm>
          <a:off x="4813300" y="660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3</xdr:col>
      <xdr:colOff>1082675</xdr:colOff>
      <xdr:row>33</xdr:row>
      <xdr:rowOff>159052</xdr:rowOff>
    </xdr:from>
    <xdr:to>
      <xdr:col>3</xdr:col>
      <xdr:colOff>1260475</xdr:colOff>
      <xdr:row>33</xdr:row>
      <xdr:rowOff>159052</xdr:rowOff>
    </xdr:to>
    <xdr:cxnSp macro="">
      <xdr:nvCxnSpPr>
        <xdr:cNvPr id="68" name="直線コネクタ 67"/>
        <xdr:cNvCxnSpPr/>
      </xdr:nvCxnSpPr>
      <xdr:spPr>
        <a:xfrm>
          <a:off x="4673600" y="6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68839</xdr:rowOff>
    </xdr:from>
    <xdr:ext cx="405111" cy="259045"/>
    <xdr:sp macro="" textlink="">
      <xdr:nvSpPr>
        <xdr:cNvPr id="69"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3</xdr:col>
      <xdr:colOff>1082675</xdr:colOff>
      <xdr:row>25</xdr:row>
      <xdr:rowOff>122162</xdr:rowOff>
    </xdr:from>
    <xdr:to>
      <xdr:col>3</xdr:col>
      <xdr:colOff>1260475</xdr:colOff>
      <xdr:row>25</xdr:row>
      <xdr:rowOff>122162</xdr:rowOff>
    </xdr:to>
    <xdr:cxnSp macro="">
      <xdr:nvCxnSpPr>
        <xdr:cNvPr id="70" name="直線コネクタ 69"/>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15015</xdr:rowOff>
    </xdr:from>
    <xdr:ext cx="405111" cy="259045"/>
    <xdr:sp macro="" textlink="">
      <xdr:nvSpPr>
        <xdr:cNvPr id="71" name="有形固定資産減価償却率平均値テキスト"/>
        <xdr:cNvSpPr txBox="1"/>
      </xdr:nvSpPr>
      <xdr:spPr>
        <a:xfrm>
          <a:off x="4813300" y="5939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36588</xdr:rowOff>
    </xdr:from>
    <xdr:to>
      <xdr:col>3</xdr:col>
      <xdr:colOff>1222375</xdr:colOff>
      <xdr:row>30</xdr:row>
      <xdr:rowOff>138188</xdr:rowOff>
    </xdr:to>
    <xdr:sp macro="" textlink="">
      <xdr:nvSpPr>
        <xdr:cNvPr id="72" name="フローチャート : 判断 71"/>
        <xdr:cNvSpPr/>
      </xdr:nvSpPr>
      <xdr:spPr>
        <a:xfrm>
          <a:off x="4711700" y="59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91622</xdr:rowOff>
    </xdr:from>
    <xdr:to>
      <xdr:col>3</xdr:col>
      <xdr:colOff>1222375</xdr:colOff>
      <xdr:row>29</xdr:row>
      <xdr:rowOff>21772</xdr:rowOff>
    </xdr:to>
    <xdr:sp macro="" textlink="">
      <xdr:nvSpPr>
        <xdr:cNvPr id="79" name="円/楕円 78"/>
        <xdr:cNvSpPr/>
      </xdr:nvSpPr>
      <xdr:spPr>
        <a:xfrm>
          <a:off x="47117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114499</xdr:rowOff>
    </xdr:from>
    <xdr:ext cx="405111" cy="259045"/>
    <xdr:sp macro="" textlink="">
      <xdr:nvSpPr>
        <xdr:cNvPr id="80" name="有形固定資産減価償却率該当値テキスト"/>
        <xdr:cNvSpPr txBox="1"/>
      </xdr:nvSpPr>
      <xdr:spPr>
        <a:xfrm>
          <a:off x="4813300" y="5524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2419</xdr:rowOff>
    </xdr:from>
    <xdr:to>
      <xdr:col>3</xdr:col>
      <xdr:colOff>511175</xdr:colOff>
      <xdr:row>29</xdr:row>
      <xdr:rowOff>104019</xdr:rowOff>
    </xdr:to>
    <xdr:sp macro="" textlink="">
      <xdr:nvSpPr>
        <xdr:cNvPr id="81" name="円/楕円 80"/>
        <xdr:cNvSpPr/>
      </xdr:nvSpPr>
      <xdr:spPr>
        <a:xfrm>
          <a:off x="4000500" y="57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142422</xdr:rowOff>
    </xdr:from>
    <xdr:to>
      <xdr:col>3</xdr:col>
      <xdr:colOff>1171575</xdr:colOff>
      <xdr:row>29</xdr:row>
      <xdr:rowOff>53219</xdr:rowOff>
    </xdr:to>
    <xdr:cxnSp macro="">
      <xdr:nvCxnSpPr>
        <xdr:cNvPr id="82" name="直線コネクタ 81"/>
        <xdr:cNvCxnSpPr/>
      </xdr:nvCxnSpPr>
      <xdr:spPr>
        <a:xfrm flipV="1">
          <a:off x="4051300" y="5724072"/>
          <a:ext cx="711200" cy="8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57349</xdr:rowOff>
    </xdr:from>
    <xdr:ext cx="405111" cy="259045"/>
    <xdr:sp macro="" textlink="">
      <xdr:nvSpPr>
        <xdr:cNvPr id="83"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120546</xdr:rowOff>
    </xdr:from>
    <xdr:ext cx="405111" cy="259045"/>
    <xdr:sp macro="" textlink="">
      <xdr:nvSpPr>
        <xdr:cNvPr id="84" name="n_1mainValue有形固定資産減価償却率"/>
        <xdr:cNvSpPr txBox="1"/>
      </xdr:nvSpPr>
      <xdr:spPr>
        <a:xfrm>
          <a:off x="3836043" y="5530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708,652
697,437
789.95
288,551,072
278,930,700
7,537,255
166,755,651
312,103,946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64770</xdr:rowOff>
    </xdr:from>
    <xdr:to>
      <xdr:col>6</xdr:col>
      <xdr:colOff>510540</xdr:colOff>
      <xdr:row>42</xdr:row>
      <xdr:rowOff>99060</xdr:rowOff>
    </xdr:to>
    <xdr:cxnSp macro="">
      <xdr:nvCxnSpPr>
        <xdr:cNvPr id="57" name="直線コネクタ 56"/>
        <xdr:cNvCxnSpPr/>
      </xdr:nvCxnSpPr>
      <xdr:spPr>
        <a:xfrm flipV="1">
          <a:off x="4634865" y="57226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道路】&#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11447</xdr:rowOff>
    </xdr:from>
    <xdr:ext cx="405111" cy="259045"/>
    <xdr:sp macro="" textlink="">
      <xdr:nvSpPr>
        <xdr:cNvPr id="60" name="【道路】&#10;有形固定資産減価償却率最大値テキスト"/>
        <xdr:cNvSpPr txBox="1"/>
      </xdr:nvSpPr>
      <xdr:spPr>
        <a:xfrm>
          <a:off x="4724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64770</xdr:rowOff>
    </xdr:from>
    <xdr:to>
      <xdr:col>6</xdr:col>
      <xdr:colOff>600075</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29227</xdr:rowOff>
    </xdr:from>
    <xdr:ext cx="405111" cy="259045"/>
    <xdr:sp macro="" textlink="">
      <xdr:nvSpPr>
        <xdr:cNvPr id="62" name="【道路】&#10;有形固定資産減価償却率平均値テキスト"/>
        <xdr:cNvSpPr txBox="1"/>
      </xdr:nvSpPr>
      <xdr:spPr>
        <a:xfrm>
          <a:off x="47244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6350</xdr:rowOff>
    </xdr:from>
    <xdr:to>
      <xdr:col>6</xdr:col>
      <xdr:colOff>561975</xdr:colOff>
      <xdr:row>38</xdr:row>
      <xdr:rowOff>107950</xdr:rowOff>
    </xdr:to>
    <xdr:sp macro="" textlink="">
      <xdr:nvSpPr>
        <xdr:cNvPr id="63" name="フローチャート :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71120</xdr:rowOff>
    </xdr:from>
    <xdr:to>
      <xdr:col>5</xdr:col>
      <xdr:colOff>409575</xdr:colOff>
      <xdr:row>39</xdr:row>
      <xdr:rowOff>1270</xdr:rowOff>
    </xdr:to>
    <xdr:sp macro="" textlink="">
      <xdr:nvSpPr>
        <xdr:cNvPr id="64" name="フローチャート :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147320</xdr:rowOff>
    </xdr:from>
    <xdr:to>
      <xdr:col>6</xdr:col>
      <xdr:colOff>561975</xdr:colOff>
      <xdr:row>39</xdr:row>
      <xdr:rowOff>77470</xdr:rowOff>
    </xdr:to>
    <xdr:sp macro="" textlink="">
      <xdr:nvSpPr>
        <xdr:cNvPr id="70" name="円/楕円 69"/>
        <xdr:cNvSpPr/>
      </xdr:nvSpPr>
      <xdr:spPr>
        <a:xfrm>
          <a:off x="4584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125747</xdr:rowOff>
    </xdr:from>
    <xdr:ext cx="405111" cy="259045"/>
    <xdr:sp macro="" textlink="">
      <xdr:nvSpPr>
        <xdr:cNvPr id="71" name="【道路】&#10;有形固定資産減価償却率該当値テキスト"/>
        <xdr:cNvSpPr txBox="1"/>
      </xdr:nvSpPr>
      <xdr:spPr>
        <a:xfrm>
          <a:off x="47244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17780</xdr:rowOff>
    </xdr:from>
    <xdr:to>
      <xdr:col>5</xdr:col>
      <xdr:colOff>409575</xdr:colOff>
      <xdr:row>39</xdr:row>
      <xdr:rowOff>119380</xdr:rowOff>
    </xdr:to>
    <xdr:sp macro="" textlink="">
      <xdr:nvSpPr>
        <xdr:cNvPr id="72" name="円/楕円 71"/>
        <xdr:cNvSpPr/>
      </xdr:nvSpPr>
      <xdr:spPr>
        <a:xfrm>
          <a:off x="3746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26670</xdr:rowOff>
    </xdr:from>
    <xdr:to>
      <xdr:col>6</xdr:col>
      <xdr:colOff>511175</xdr:colOff>
      <xdr:row>39</xdr:row>
      <xdr:rowOff>68580</xdr:rowOff>
    </xdr:to>
    <xdr:cxnSp macro="">
      <xdr:nvCxnSpPr>
        <xdr:cNvPr id="73" name="直線コネクタ 72"/>
        <xdr:cNvCxnSpPr/>
      </xdr:nvCxnSpPr>
      <xdr:spPr>
        <a:xfrm flipV="1">
          <a:off x="3797300" y="67132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17797</xdr:rowOff>
    </xdr:from>
    <xdr:ext cx="405111" cy="259045"/>
    <xdr:sp macro="" textlink="">
      <xdr:nvSpPr>
        <xdr:cNvPr id="74" name="n_1aveValue【道路】&#10;有形固定資産減価償却率"/>
        <xdr:cNvSpPr txBox="1"/>
      </xdr:nvSpPr>
      <xdr:spPr>
        <a:xfrm>
          <a:off x="3582043"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110507</xdr:rowOff>
    </xdr:from>
    <xdr:ext cx="405111" cy="259045"/>
    <xdr:sp macro="" textlink="">
      <xdr:nvSpPr>
        <xdr:cNvPr id="75" name="n_1mainValue【道路】&#10;有形固定資産減価償却率"/>
        <xdr:cNvSpPr txBox="1"/>
      </xdr:nvSpPr>
      <xdr:spPr>
        <a:xfrm>
          <a:off x="3582043"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84201</xdr:rowOff>
    </xdr:from>
    <xdr:to>
      <xdr:col>15</xdr:col>
      <xdr:colOff>180340</xdr:colOff>
      <xdr:row>41</xdr:row>
      <xdr:rowOff>40513</xdr:rowOff>
    </xdr:to>
    <xdr:cxnSp macro="">
      <xdr:nvCxnSpPr>
        <xdr:cNvPr id="99" name="直線コネクタ 98"/>
        <xdr:cNvCxnSpPr/>
      </xdr:nvCxnSpPr>
      <xdr:spPr>
        <a:xfrm flipV="1">
          <a:off x="10476865" y="5742051"/>
          <a:ext cx="0" cy="1327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44340</xdr:rowOff>
    </xdr:from>
    <xdr:ext cx="469744" cy="259045"/>
    <xdr:sp macro="" textlink="">
      <xdr:nvSpPr>
        <xdr:cNvPr id="100" name="【道路】&#10;一人当たり延長最小値テキスト"/>
        <xdr:cNvSpPr txBox="1"/>
      </xdr:nvSpPr>
      <xdr:spPr>
        <a:xfrm>
          <a:off x="10566400" y="7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15</xdr:col>
      <xdr:colOff>92075</xdr:colOff>
      <xdr:row>41</xdr:row>
      <xdr:rowOff>40513</xdr:rowOff>
    </xdr:from>
    <xdr:to>
      <xdr:col>15</xdr:col>
      <xdr:colOff>269875</xdr:colOff>
      <xdr:row>41</xdr:row>
      <xdr:rowOff>40513</xdr:rowOff>
    </xdr:to>
    <xdr:cxnSp macro="">
      <xdr:nvCxnSpPr>
        <xdr:cNvPr id="101" name="直線コネクタ 100"/>
        <xdr:cNvCxnSpPr/>
      </xdr:nvCxnSpPr>
      <xdr:spPr>
        <a:xfrm>
          <a:off x="10388600" y="706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30878</xdr:rowOff>
    </xdr:from>
    <xdr:ext cx="534377" cy="259045"/>
    <xdr:sp macro="" textlink="">
      <xdr:nvSpPr>
        <xdr:cNvPr id="102" name="【道路】&#10;一人当たり延長最大値テキスト"/>
        <xdr:cNvSpPr txBox="1"/>
      </xdr:nvSpPr>
      <xdr:spPr>
        <a:xfrm>
          <a:off x="10566400"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11.787</a:t>
          </a:r>
          <a:endParaRPr kumimoji="1" lang="ja-JP" altLang="en-US" sz="1000" b="1">
            <a:latin typeface="ＭＳ Ｐゴシック"/>
          </a:endParaRPr>
        </a:p>
      </xdr:txBody>
    </xdr:sp>
    <xdr:clientData/>
  </xdr:oneCellAnchor>
  <xdr:twoCellAnchor>
    <xdr:from>
      <xdr:col>15</xdr:col>
      <xdr:colOff>92075</xdr:colOff>
      <xdr:row>33</xdr:row>
      <xdr:rowOff>84201</xdr:rowOff>
    </xdr:from>
    <xdr:to>
      <xdr:col>15</xdr:col>
      <xdr:colOff>269875</xdr:colOff>
      <xdr:row>33</xdr:row>
      <xdr:rowOff>84201</xdr:rowOff>
    </xdr:to>
    <xdr:cxnSp macro="">
      <xdr:nvCxnSpPr>
        <xdr:cNvPr id="103" name="直線コネクタ 102"/>
        <xdr:cNvCxnSpPr/>
      </xdr:nvCxnSpPr>
      <xdr:spPr>
        <a:xfrm>
          <a:off x="10388600" y="574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50182</xdr:rowOff>
    </xdr:from>
    <xdr:ext cx="469744" cy="259045"/>
    <xdr:sp macro="" textlink="">
      <xdr:nvSpPr>
        <xdr:cNvPr id="104" name="【道路】&#10;一人当たり延長平均値テキスト"/>
        <xdr:cNvSpPr txBox="1"/>
      </xdr:nvSpPr>
      <xdr:spPr>
        <a:xfrm>
          <a:off x="10566400" y="6736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71755</xdr:rowOff>
    </xdr:from>
    <xdr:to>
      <xdr:col>15</xdr:col>
      <xdr:colOff>231775</xdr:colOff>
      <xdr:row>40</xdr:row>
      <xdr:rowOff>1905</xdr:rowOff>
    </xdr:to>
    <xdr:sp macro="" textlink="">
      <xdr:nvSpPr>
        <xdr:cNvPr id="105" name="フローチャート : 判断 104"/>
        <xdr:cNvSpPr/>
      </xdr:nvSpPr>
      <xdr:spPr>
        <a:xfrm>
          <a:off x="104267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41021</xdr:rowOff>
    </xdr:from>
    <xdr:to>
      <xdr:col>14</xdr:col>
      <xdr:colOff>79375</xdr:colOff>
      <xdr:row>39</xdr:row>
      <xdr:rowOff>142621</xdr:rowOff>
    </xdr:to>
    <xdr:sp macro="" textlink="">
      <xdr:nvSpPr>
        <xdr:cNvPr id="106" name="フローチャート : 判断 105"/>
        <xdr:cNvSpPr/>
      </xdr:nvSpPr>
      <xdr:spPr>
        <a:xfrm>
          <a:off x="9588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113030</xdr:rowOff>
    </xdr:from>
    <xdr:to>
      <xdr:col>15</xdr:col>
      <xdr:colOff>231775</xdr:colOff>
      <xdr:row>36</xdr:row>
      <xdr:rowOff>43180</xdr:rowOff>
    </xdr:to>
    <xdr:sp macro="" textlink="">
      <xdr:nvSpPr>
        <xdr:cNvPr id="112" name="円/楕円 111"/>
        <xdr:cNvSpPr/>
      </xdr:nvSpPr>
      <xdr:spPr>
        <a:xfrm>
          <a:off x="10426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135907</xdr:rowOff>
    </xdr:from>
    <xdr:ext cx="469744" cy="259045"/>
    <xdr:sp macro="" textlink="">
      <xdr:nvSpPr>
        <xdr:cNvPr id="113" name="【道路】&#10;一人当たり延長該当値テキスト"/>
        <xdr:cNvSpPr txBox="1"/>
      </xdr:nvSpPr>
      <xdr:spPr>
        <a:xfrm>
          <a:off x="10566400"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112268</xdr:rowOff>
    </xdr:from>
    <xdr:to>
      <xdr:col>14</xdr:col>
      <xdr:colOff>79375</xdr:colOff>
      <xdr:row>36</xdr:row>
      <xdr:rowOff>42418</xdr:rowOff>
    </xdr:to>
    <xdr:sp macro="" textlink="">
      <xdr:nvSpPr>
        <xdr:cNvPr id="114" name="円/楕円 113"/>
        <xdr:cNvSpPr/>
      </xdr:nvSpPr>
      <xdr:spPr>
        <a:xfrm>
          <a:off x="9588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163068</xdr:rowOff>
    </xdr:from>
    <xdr:to>
      <xdr:col>15</xdr:col>
      <xdr:colOff>180975</xdr:colOff>
      <xdr:row>35</xdr:row>
      <xdr:rowOff>163830</xdr:rowOff>
    </xdr:to>
    <xdr:cxnSp macro="">
      <xdr:nvCxnSpPr>
        <xdr:cNvPr id="115" name="直線コネクタ 114"/>
        <xdr:cNvCxnSpPr/>
      </xdr:nvCxnSpPr>
      <xdr:spPr>
        <a:xfrm>
          <a:off x="9639300" y="61638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133748</xdr:rowOff>
    </xdr:from>
    <xdr:ext cx="469744" cy="259045"/>
    <xdr:sp macro="" textlink="">
      <xdr:nvSpPr>
        <xdr:cNvPr id="116" name="n_1aveValue【道路】&#10;一人当たり延長"/>
        <xdr:cNvSpPr txBox="1"/>
      </xdr:nvSpPr>
      <xdr:spPr>
        <a:xfrm>
          <a:off x="9391727" y="68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58945</xdr:rowOff>
    </xdr:from>
    <xdr:ext cx="469744" cy="259045"/>
    <xdr:sp macro="" textlink="">
      <xdr:nvSpPr>
        <xdr:cNvPr id="117" name="n_1mainValue【道路】&#10;一人当たり延長"/>
        <xdr:cNvSpPr txBox="1"/>
      </xdr:nvSpPr>
      <xdr:spPr>
        <a:xfrm>
          <a:off x="9391727" y="588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62865</xdr:rowOff>
    </xdr:from>
    <xdr:to>
      <xdr:col>6</xdr:col>
      <xdr:colOff>510540</xdr:colOff>
      <xdr:row>63</xdr:row>
      <xdr:rowOff>62865</xdr:rowOff>
    </xdr:to>
    <xdr:cxnSp macro="">
      <xdr:nvCxnSpPr>
        <xdr:cNvPr id="138" name="直線コネクタ 137"/>
        <xdr:cNvCxnSpPr/>
      </xdr:nvCxnSpPr>
      <xdr:spPr>
        <a:xfrm flipV="1">
          <a:off x="4634865" y="966406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66692</xdr:rowOff>
    </xdr:from>
    <xdr:ext cx="405111" cy="259045"/>
    <xdr:sp macro="" textlink="">
      <xdr:nvSpPr>
        <xdr:cNvPr id="139" name="【橋りょう・トンネル】&#10;有形固定資産減価償却率最小値テキスト"/>
        <xdr:cNvSpPr txBox="1"/>
      </xdr:nvSpPr>
      <xdr:spPr>
        <a:xfrm>
          <a:off x="47244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63</xdr:row>
      <xdr:rowOff>62865</xdr:rowOff>
    </xdr:from>
    <xdr:to>
      <xdr:col>6</xdr:col>
      <xdr:colOff>600075</xdr:colOff>
      <xdr:row>63</xdr:row>
      <xdr:rowOff>62865</xdr:rowOff>
    </xdr:to>
    <xdr:cxnSp macro="">
      <xdr:nvCxnSpPr>
        <xdr:cNvPr id="140" name="直線コネクタ 139"/>
        <xdr:cNvCxnSpPr/>
      </xdr:nvCxnSpPr>
      <xdr:spPr>
        <a:xfrm>
          <a:off x="4546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9542</xdr:rowOff>
    </xdr:from>
    <xdr:ext cx="405111" cy="259045"/>
    <xdr:sp macro="" textlink="">
      <xdr:nvSpPr>
        <xdr:cNvPr id="141" name="【橋りょう・トンネル】&#10;有形固定資産減価償却率最大値テキスト"/>
        <xdr:cNvSpPr txBox="1"/>
      </xdr:nvSpPr>
      <xdr:spPr>
        <a:xfrm>
          <a:off x="4724400"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6</xdr:col>
      <xdr:colOff>422275</xdr:colOff>
      <xdr:row>56</xdr:row>
      <xdr:rowOff>62865</xdr:rowOff>
    </xdr:from>
    <xdr:to>
      <xdr:col>6</xdr:col>
      <xdr:colOff>600075</xdr:colOff>
      <xdr:row>56</xdr:row>
      <xdr:rowOff>62865</xdr:rowOff>
    </xdr:to>
    <xdr:cxnSp macro="">
      <xdr:nvCxnSpPr>
        <xdr:cNvPr id="142" name="直線コネクタ 141"/>
        <xdr:cNvCxnSpPr/>
      </xdr:nvCxnSpPr>
      <xdr:spPr>
        <a:xfrm>
          <a:off x="4546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43" name="【橋りょう・トンネ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4" name="フローチャート : 判断 14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45" name="フローチャート : 判断 144"/>
        <xdr:cNvSpPr/>
      </xdr:nvSpPr>
      <xdr:spPr>
        <a:xfrm>
          <a:off x="3746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34925</xdr:rowOff>
    </xdr:from>
    <xdr:to>
      <xdr:col>6</xdr:col>
      <xdr:colOff>561975</xdr:colOff>
      <xdr:row>56</xdr:row>
      <xdr:rowOff>136525</xdr:rowOff>
    </xdr:to>
    <xdr:sp macro="" textlink="">
      <xdr:nvSpPr>
        <xdr:cNvPr id="151" name="円/楕円 150"/>
        <xdr:cNvSpPr/>
      </xdr:nvSpPr>
      <xdr:spPr>
        <a:xfrm>
          <a:off x="45847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136542</xdr:rowOff>
    </xdr:from>
    <xdr:ext cx="405111" cy="259045"/>
    <xdr:sp macro="" textlink="">
      <xdr:nvSpPr>
        <xdr:cNvPr id="152" name="【橋りょう・トンネル】&#10;有形固定資産減価償却率該当値テキスト"/>
        <xdr:cNvSpPr txBox="1"/>
      </xdr:nvSpPr>
      <xdr:spPr>
        <a:xfrm>
          <a:off x="4724400" y="9566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137795</xdr:rowOff>
    </xdr:from>
    <xdr:to>
      <xdr:col>5</xdr:col>
      <xdr:colOff>409575</xdr:colOff>
      <xdr:row>57</xdr:row>
      <xdr:rowOff>67945</xdr:rowOff>
    </xdr:to>
    <xdr:sp macro="" textlink="">
      <xdr:nvSpPr>
        <xdr:cNvPr id="153" name="円/楕円 152"/>
        <xdr:cNvSpPr/>
      </xdr:nvSpPr>
      <xdr:spPr>
        <a:xfrm>
          <a:off x="3746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85725</xdr:rowOff>
    </xdr:from>
    <xdr:to>
      <xdr:col>6</xdr:col>
      <xdr:colOff>511175</xdr:colOff>
      <xdr:row>57</xdr:row>
      <xdr:rowOff>17145</xdr:rowOff>
    </xdr:to>
    <xdr:cxnSp macro="">
      <xdr:nvCxnSpPr>
        <xdr:cNvPr id="154" name="直線コネクタ 153"/>
        <xdr:cNvCxnSpPr/>
      </xdr:nvCxnSpPr>
      <xdr:spPr>
        <a:xfrm flipV="1">
          <a:off x="3797300" y="968692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64787</xdr:rowOff>
    </xdr:from>
    <xdr:ext cx="405111" cy="259045"/>
    <xdr:sp macro="" textlink="">
      <xdr:nvSpPr>
        <xdr:cNvPr id="155" name="n_1aveValue【橋りょう・トンネル】&#10;有形固定資産減価償却率"/>
        <xdr:cNvSpPr txBox="1"/>
      </xdr:nvSpPr>
      <xdr:spPr>
        <a:xfrm>
          <a:off x="3582043"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84472</xdr:rowOff>
    </xdr:from>
    <xdr:ext cx="405111" cy="259045"/>
    <xdr:sp macro="" textlink="">
      <xdr:nvSpPr>
        <xdr:cNvPr id="156" name="n_1mainValue【橋りょう・トンネル】&#10;有形固定資産減価償却率"/>
        <xdr:cNvSpPr txBox="1"/>
      </xdr:nvSpPr>
      <xdr:spPr>
        <a:xfrm>
          <a:off x="3582043"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145085</xdr:rowOff>
    </xdr:from>
    <xdr:to>
      <xdr:col>15</xdr:col>
      <xdr:colOff>180340</xdr:colOff>
      <xdr:row>63</xdr:row>
      <xdr:rowOff>110631</xdr:rowOff>
    </xdr:to>
    <xdr:cxnSp macro="">
      <xdr:nvCxnSpPr>
        <xdr:cNvPr id="180" name="直線コネクタ 179"/>
        <xdr:cNvCxnSpPr/>
      </xdr:nvCxnSpPr>
      <xdr:spPr>
        <a:xfrm flipV="1">
          <a:off x="10476865" y="9746285"/>
          <a:ext cx="0" cy="116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114458</xdr:rowOff>
    </xdr:from>
    <xdr:ext cx="534377" cy="259045"/>
    <xdr:sp macro="" textlink="">
      <xdr:nvSpPr>
        <xdr:cNvPr id="181" name="【橋りょう・トンネル】&#10;一人当たり有形固定資産（償却資産）額最小値テキスト"/>
        <xdr:cNvSpPr txBox="1"/>
      </xdr:nvSpPr>
      <xdr:spPr>
        <a:xfrm>
          <a:off x="10566400" y="109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35,963</a:t>
          </a:r>
          <a:endParaRPr kumimoji="1" lang="ja-JP" altLang="en-US" sz="1000" b="1">
            <a:latin typeface="ＭＳ Ｐゴシック"/>
          </a:endParaRPr>
        </a:p>
      </xdr:txBody>
    </xdr:sp>
    <xdr:clientData/>
  </xdr:oneCellAnchor>
  <xdr:twoCellAnchor>
    <xdr:from>
      <xdr:col>15</xdr:col>
      <xdr:colOff>92075</xdr:colOff>
      <xdr:row>63</xdr:row>
      <xdr:rowOff>110631</xdr:rowOff>
    </xdr:from>
    <xdr:to>
      <xdr:col>15</xdr:col>
      <xdr:colOff>269875</xdr:colOff>
      <xdr:row>63</xdr:row>
      <xdr:rowOff>110631</xdr:rowOff>
    </xdr:to>
    <xdr:cxnSp macro="">
      <xdr:nvCxnSpPr>
        <xdr:cNvPr id="182" name="直線コネクタ 181"/>
        <xdr:cNvCxnSpPr/>
      </xdr:nvCxnSpPr>
      <xdr:spPr>
        <a:xfrm>
          <a:off x="10388600" y="1091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91762</xdr:rowOff>
    </xdr:from>
    <xdr:ext cx="599010" cy="259045"/>
    <xdr:sp macro="" textlink="">
      <xdr:nvSpPr>
        <xdr:cNvPr id="183" name="【橋りょう・トンネル】&#10;一人当たり有形固定資産（償却資産）額最大値テキスト"/>
        <xdr:cNvSpPr txBox="1"/>
      </xdr:nvSpPr>
      <xdr:spPr>
        <a:xfrm>
          <a:off x="10566400" y="95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341,920</a:t>
          </a:r>
          <a:endParaRPr kumimoji="1" lang="ja-JP" altLang="en-US" sz="1000" b="1">
            <a:latin typeface="ＭＳ Ｐゴシック"/>
          </a:endParaRPr>
        </a:p>
      </xdr:txBody>
    </xdr:sp>
    <xdr:clientData/>
  </xdr:oneCellAnchor>
  <xdr:twoCellAnchor>
    <xdr:from>
      <xdr:col>15</xdr:col>
      <xdr:colOff>92075</xdr:colOff>
      <xdr:row>56</xdr:row>
      <xdr:rowOff>145085</xdr:rowOff>
    </xdr:from>
    <xdr:to>
      <xdr:col>15</xdr:col>
      <xdr:colOff>269875</xdr:colOff>
      <xdr:row>56</xdr:row>
      <xdr:rowOff>145085</xdr:rowOff>
    </xdr:to>
    <xdr:cxnSp macro="">
      <xdr:nvCxnSpPr>
        <xdr:cNvPr id="184" name="直線コネクタ 183"/>
        <xdr:cNvCxnSpPr/>
      </xdr:nvCxnSpPr>
      <xdr:spPr>
        <a:xfrm>
          <a:off x="10388600" y="974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80922</xdr:rowOff>
    </xdr:from>
    <xdr:ext cx="599010" cy="259045"/>
    <xdr:sp macro="" textlink="">
      <xdr:nvSpPr>
        <xdr:cNvPr id="185" name="【橋りょう・トンネル】&#10;一人当たり有形固定資産（償却資産）額平均値テキスト"/>
        <xdr:cNvSpPr txBox="1"/>
      </xdr:nvSpPr>
      <xdr:spPr>
        <a:xfrm>
          <a:off x="10566400" y="10539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114,765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102495</xdr:rowOff>
    </xdr:from>
    <xdr:to>
      <xdr:col>15</xdr:col>
      <xdr:colOff>231775</xdr:colOff>
      <xdr:row>62</xdr:row>
      <xdr:rowOff>32645</xdr:rowOff>
    </xdr:to>
    <xdr:sp macro="" textlink="">
      <xdr:nvSpPr>
        <xdr:cNvPr id="186" name="フローチャート : 判断 185"/>
        <xdr:cNvSpPr/>
      </xdr:nvSpPr>
      <xdr:spPr>
        <a:xfrm>
          <a:off x="10426700" y="105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78846</xdr:rowOff>
    </xdr:from>
    <xdr:to>
      <xdr:col>14</xdr:col>
      <xdr:colOff>79375</xdr:colOff>
      <xdr:row>62</xdr:row>
      <xdr:rowOff>8996</xdr:rowOff>
    </xdr:to>
    <xdr:sp macro="" textlink="">
      <xdr:nvSpPr>
        <xdr:cNvPr id="187" name="フローチャート : 判断 186"/>
        <xdr:cNvSpPr/>
      </xdr:nvSpPr>
      <xdr:spPr>
        <a:xfrm>
          <a:off x="9588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94285</xdr:rowOff>
    </xdr:from>
    <xdr:to>
      <xdr:col>15</xdr:col>
      <xdr:colOff>231775</xdr:colOff>
      <xdr:row>57</xdr:row>
      <xdr:rowOff>24435</xdr:rowOff>
    </xdr:to>
    <xdr:sp macro="" textlink="">
      <xdr:nvSpPr>
        <xdr:cNvPr id="193" name="円/楕円 192"/>
        <xdr:cNvSpPr/>
      </xdr:nvSpPr>
      <xdr:spPr>
        <a:xfrm>
          <a:off x="10426700" y="96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47312</xdr:rowOff>
    </xdr:from>
    <xdr:ext cx="599010" cy="259045"/>
    <xdr:sp macro="" textlink="">
      <xdr:nvSpPr>
        <xdr:cNvPr id="194" name="【橋りょう・トンネル】&#10;一人当たり有形固定資産（償却資産）額該当値テキスト"/>
        <xdr:cNvSpPr txBox="1"/>
      </xdr:nvSpPr>
      <xdr:spPr>
        <a:xfrm>
          <a:off x="10566400" y="96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341,920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104366</xdr:rowOff>
    </xdr:from>
    <xdr:to>
      <xdr:col>14</xdr:col>
      <xdr:colOff>79375</xdr:colOff>
      <xdr:row>57</xdr:row>
      <xdr:rowOff>34516</xdr:rowOff>
    </xdr:to>
    <xdr:sp macro="" textlink="">
      <xdr:nvSpPr>
        <xdr:cNvPr id="195" name="円/楕円 194"/>
        <xdr:cNvSpPr/>
      </xdr:nvSpPr>
      <xdr:spPr>
        <a:xfrm>
          <a:off x="9588500" y="970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145085</xdr:rowOff>
    </xdr:from>
    <xdr:to>
      <xdr:col>15</xdr:col>
      <xdr:colOff>180975</xdr:colOff>
      <xdr:row>56</xdr:row>
      <xdr:rowOff>155166</xdr:rowOff>
    </xdr:to>
    <xdr:cxnSp macro="">
      <xdr:nvCxnSpPr>
        <xdr:cNvPr id="196" name="直線コネクタ 195"/>
        <xdr:cNvCxnSpPr/>
      </xdr:nvCxnSpPr>
      <xdr:spPr>
        <a:xfrm flipV="1">
          <a:off x="9639300" y="9746285"/>
          <a:ext cx="8382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123</xdr:rowOff>
    </xdr:from>
    <xdr:ext cx="599010" cy="259045"/>
    <xdr:sp macro="" textlink="">
      <xdr:nvSpPr>
        <xdr:cNvPr id="197" name="n_1aveValue【橋りょう・トンネル】&#10;一人当たり有形固定資産（償却資産）額"/>
        <xdr:cNvSpPr txBox="1"/>
      </xdr:nvSpPr>
      <xdr:spPr>
        <a:xfrm>
          <a:off x="9327094" y="1063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120,972</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51043</xdr:rowOff>
    </xdr:from>
    <xdr:ext cx="599010" cy="259045"/>
    <xdr:sp macro="" textlink="">
      <xdr:nvSpPr>
        <xdr:cNvPr id="198" name="n_1mainValue【橋りょう・トンネル】&#10;一人当たり有形固定資産（償却資産）額"/>
        <xdr:cNvSpPr txBox="1"/>
      </xdr:nvSpPr>
      <xdr:spPr>
        <a:xfrm>
          <a:off x="9327094" y="948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21" name="直線コネクタ 220"/>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2"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3" name="直線コネクタ 222"/>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4"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5" name="直線コネクタ 224"/>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26"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27" name="フローチャート : 判断 226"/>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126746</xdr:rowOff>
    </xdr:from>
    <xdr:to>
      <xdr:col>5</xdr:col>
      <xdr:colOff>409575</xdr:colOff>
      <xdr:row>84</xdr:row>
      <xdr:rowOff>56896</xdr:rowOff>
    </xdr:to>
    <xdr:sp macro="" textlink="">
      <xdr:nvSpPr>
        <xdr:cNvPr id="228" name="フローチャート : 判断 227"/>
        <xdr:cNvSpPr/>
      </xdr:nvSpPr>
      <xdr:spPr>
        <a:xfrm>
          <a:off x="3746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67311</xdr:rowOff>
    </xdr:from>
    <xdr:to>
      <xdr:col>6</xdr:col>
      <xdr:colOff>561975</xdr:colOff>
      <xdr:row>79</xdr:row>
      <xdr:rowOff>168911</xdr:rowOff>
    </xdr:to>
    <xdr:sp macro="" textlink="">
      <xdr:nvSpPr>
        <xdr:cNvPr id="234" name="円/楕円 233"/>
        <xdr:cNvSpPr/>
      </xdr:nvSpPr>
      <xdr:spPr>
        <a:xfrm>
          <a:off x="4584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20338</xdr:rowOff>
    </xdr:from>
    <xdr:ext cx="405111" cy="259045"/>
    <xdr:sp macro="" textlink="">
      <xdr:nvSpPr>
        <xdr:cNvPr id="235" name="【公営住宅】&#10;有形固定資産減価償却率該当値テキスト"/>
        <xdr:cNvSpPr txBox="1"/>
      </xdr:nvSpPr>
      <xdr:spPr>
        <a:xfrm>
          <a:off x="4724400" y="1356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131318</xdr:rowOff>
    </xdr:from>
    <xdr:to>
      <xdr:col>5</xdr:col>
      <xdr:colOff>409575</xdr:colOff>
      <xdr:row>80</xdr:row>
      <xdr:rowOff>61468</xdr:rowOff>
    </xdr:to>
    <xdr:sp macro="" textlink="">
      <xdr:nvSpPr>
        <xdr:cNvPr id="236" name="円/楕円 235"/>
        <xdr:cNvSpPr/>
      </xdr:nvSpPr>
      <xdr:spPr>
        <a:xfrm>
          <a:off x="3746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118111</xdr:rowOff>
    </xdr:from>
    <xdr:to>
      <xdr:col>6</xdr:col>
      <xdr:colOff>511175</xdr:colOff>
      <xdr:row>80</xdr:row>
      <xdr:rowOff>10668</xdr:rowOff>
    </xdr:to>
    <xdr:cxnSp macro="">
      <xdr:nvCxnSpPr>
        <xdr:cNvPr id="237" name="直線コネクタ 236"/>
        <xdr:cNvCxnSpPr/>
      </xdr:nvCxnSpPr>
      <xdr:spPr>
        <a:xfrm flipV="1">
          <a:off x="3797300" y="136626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48023</xdr:rowOff>
    </xdr:from>
    <xdr:ext cx="405111" cy="259045"/>
    <xdr:sp macro="" textlink="">
      <xdr:nvSpPr>
        <xdr:cNvPr id="238" name="n_1aveValue【公営住宅】&#10;有形固定資産減価償却率"/>
        <xdr:cNvSpPr txBox="1"/>
      </xdr:nvSpPr>
      <xdr:spPr>
        <a:xfrm>
          <a:off x="3582043"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77995</xdr:rowOff>
    </xdr:from>
    <xdr:ext cx="405111" cy="259045"/>
    <xdr:sp macro="" textlink="">
      <xdr:nvSpPr>
        <xdr:cNvPr id="239" name="n_1mainValue【公営住宅】&#10;有形固定資産減価償却率"/>
        <xdr:cNvSpPr txBox="1"/>
      </xdr:nvSpPr>
      <xdr:spPr>
        <a:xfrm>
          <a:off x="3582043"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19355</xdr:rowOff>
    </xdr:from>
    <xdr:to>
      <xdr:col>15</xdr:col>
      <xdr:colOff>180340</xdr:colOff>
      <xdr:row>85</xdr:row>
      <xdr:rowOff>158344</xdr:rowOff>
    </xdr:to>
    <xdr:cxnSp macro="">
      <xdr:nvCxnSpPr>
        <xdr:cNvPr id="261" name="直線コネクタ 260"/>
        <xdr:cNvCxnSpPr/>
      </xdr:nvCxnSpPr>
      <xdr:spPr>
        <a:xfrm flipV="1">
          <a:off x="10476865" y="13563905"/>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162171</xdr:rowOff>
    </xdr:from>
    <xdr:ext cx="469744" cy="259045"/>
    <xdr:sp macro="" textlink="">
      <xdr:nvSpPr>
        <xdr:cNvPr id="262" name="【公営住宅】&#10;一人当たり面積最小値テキスト"/>
        <xdr:cNvSpPr txBox="1"/>
      </xdr:nvSpPr>
      <xdr:spPr>
        <a:xfrm>
          <a:off x="105664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158344</xdr:rowOff>
    </xdr:from>
    <xdr:to>
      <xdr:col>15</xdr:col>
      <xdr:colOff>269875</xdr:colOff>
      <xdr:row>85</xdr:row>
      <xdr:rowOff>158344</xdr:rowOff>
    </xdr:to>
    <xdr:cxnSp macro="">
      <xdr:nvCxnSpPr>
        <xdr:cNvPr id="263" name="直線コネクタ 262"/>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137482</xdr:rowOff>
    </xdr:from>
    <xdr:ext cx="469744" cy="259045"/>
    <xdr:sp macro="" textlink="">
      <xdr:nvSpPr>
        <xdr:cNvPr id="264" name="【公営住宅】&#10;一人当たり面積最大値テキスト"/>
        <xdr:cNvSpPr txBox="1"/>
      </xdr:nvSpPr>
      <xdr:spPr>
        <a:xfrm>
          <a:off x="10566400" y="133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2.666</a:t>
          </a:r>
          <a:endParaRPr kumimoji="1" lang="ja-JP" altLang="en-US" sz="1000" b="1">
            <a:latin typeface="ＭＳ Ｐゴシック"/>
          </a:endParaRPr>
        </a:p>
      </xdr:txBody>
    </xdr:sp>
    <xdr:clientData/>
  </xdr:oneCellAnchor>
  <xdr:twoCellAnchor>
    <xdr:from>
      <xdr:col>15</xdr:col>
      <xdr:colOff>92075</xdr:colOff>
      <xdr:row>79</xdr:row>
      <xdr:rowOff>19355</xdr:rowOff>
    </xdr:from>
    <xdr:to>
      <xdr:col>15</xdr:col>
      <xdr:colOff>269875</xdr:colOff>
      <xdr:row>79</xdr:row>
      <xdr:rowOff>19355</xdr:rowOff>
    </xdr:to>
    <xdr:cxnSp macro="">
      <xdr:nvCxnSpPr>
        <xdr:cNvPr id="265" name="直線コネクタ 264"/>
        <xdr:cNvCxnSpPr/>
      </xdr:nvCxnSpPr>
      <xdr:spPr>
        <a:xfrm>
          <a:off x="10388600" y="1356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139564</xdr:rowOff>
    </xdr:from>
    <xdr:ext cx="469744" cy="259045"/>
    <xdr:sp macro="" textlink="">
      <xdr:nvSpPr>
        <xdr:cNvPr id="266" name="【公営住宅】&#10;一人当たり面積平均値テキスト"/>
        <xdr:cNvSpPr txBox="1"/>
      </xdr:nvSpPr>
      <xdr:spPr>
        <a:xfrm>
          <a:off x="10566400" y="14027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116687</xdr:rowOff>
    </xdr:from>
    <xdr:to>
      <xdr:col>15</xdr:col>
      <xdr:colOff>231775</xdr:colOff>
      <xdr:row>83</xdr:row>
      <xdr:rowOff>46837</xdr:rowOff>
    </xdr:to>
    <xdr:sp macro="" textlink="">
      <xdr:nvSpPr>
        <xdr:cNvPr id="267" name="フローチャート : 判断 266"/>
        <xdr:cNvSpPr/>
      </xdr:nvSpPr>
      <xdr:spPr>
        <a:xfrm>
          <a:off x="10426700" y="141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71425</xdr:rowOff>
    </xdr:from>
    <xdr:to>
      <xdr:col>14</xdr:col>
      <xdr:colOff>79375</xdr:colOff>
      <xdr:row>83</xdr:row>
      <xdr:rowOff>1575</xdr:rowOff>
    </xdr:to>
    <xdr:sp macro="" textlink="">
      <xdr:nvSpPr>
        <xdr:cNvPr id="268" name="フローチャート : 判断 267"/>
        <xdr:cNvSpPr/>
      </xdr:nvSpPr>
      <xdr:spPr>
        <a:xfrm>
          <a:off x="9588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115315</xdr:rowOff>
    </xdr:from>
    <xdr:to>
      <xdr:col>15</xdr:col>
      <xdr:colOff>231775</xdr:colOff>
      <xdr:row>85</xdr:row>
      <xdr:rowOff>45465</xdr:rowOff>
    </xdr:to>
    <xdr:sp macro="" textlink="">
      <xdr:nvSpPr>
        <xdr:cNvPr id="274" name="円/楕円 273"/>
        <xdr:cNvSpPr/>
      </xdr:nvSpPr>
      <xdr:spPr>
        <a:xfrm>
          <a:off x="10426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93742</xdr:rowOff>
    </xdr:from>
    <xdr:ext cx="469744" cy="259045"/>
    <xdr:sp macro="" textlink="">
      <xdr:nvSpPr>
        <xdr:cNvPr id="275" name="【公営住宅】&#10;一人当たり面積該当値テキスト"/>
        <xdr:cNvSpPr txBox="1"/>
      </xdr:nvSpPr>
      <xdr:spPr>
        <a:xfrm>
          <a:off x="105664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0.470</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114858</xdr:rowOff>
    </xdr:from>
    <xdr:to>
      <xdr:col>14</xdr:col>
      <xdr:colOff>79375</xdr:colOff>
      <xdr:row>85</xdr:row>
      <xdr:rowOff>45008</xdr:rowOff>
    </xdr:to>
    <xdr:sp macro="" textlink="">
      <xdr:nvSpPr>
        <xdr:cNvPr id="276" name="円/楕円 275"/>
        <xdr:cNvSpPr/>
      </xdr:nvSpPr>
      <xdr:spPr>
        <a:xfrm>
          <a:off x="9588500" y="145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165658</xdr:rowOff>
    </xdr:from>
    <xdr:to>
      <xdr:col>15</xdr:col>
      <xdr:colOff>180975</xdr:colOff>
      <xdr:row>84</xdr:row>
      <xdr:rowOff>166115</xdr:rowOff>
    </xdr:to>
    <xdr:cxnSp macro="">
      <xdr:nvCxnSpPr>
        <xdr:cNvPr id="277" name="直線コネクタ 276"/>
        <xdr:cNvCxnSpPr/>
      </xdr:nvCxnSpPr>
      <xdr:spPr>
        <a:xfrm>
          <a:off x="9639300" y="1456745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18102</xdr:rowOff>
    </xdr:from>
    <xdr:ext cx="469744" cy="259045"/>
    <xdr:sp macro="" textlink="">
      <xdr:nvSpPr>
        <xdr:cNvPr id="278" name="n_1aveValue【公営住宅】&#10;一人当たり面積"/>
        <xdr:cNvSpPr txBox="1"/>
      </xdr:nvSpPr>
      <xdr:spPr>
        <a:xfrm>
          <a:off x="93917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36135</xdr:rowOff>
    </xdr:from>
    <xdr:ext cx="469744" cy="259045"/>
    <xdr:sp macro="" textlink="">
      <xdr:nvSpPr>
        <xdr:cNvPr id="279" name="n_1mainValue【公営住宅】&#10;一人当たり面積"/>
        <xdr:cNvSpPr txBox="1"/>
      </xdr:nvSpPr>
      <xdr:spPr>
        <a:xfrm>
          <a:off x="9391727" y="1460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90" name="直線コネクタ 2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91" name="テキスト ボックス 29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2" name="直線コネクタ 2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3" name="テキスト ボックス 2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4" name="直線コネクタ 2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5" name="テキスト ボックス 2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6" name="直線コネクタ 2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7" name="テキスト ボックス 2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8" name="直線コネクタ 2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9" name="テキスト ボックス 2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55245</xdr:rowOff>
    </xdr:from>
    <xdr:to>
      <xdr:col>6</xdr:col>
      <xdr:colOff>510540</xdr:colOff>
      <xdr:row>108</xdr:row>
      <xdr:rowOff>142875</xdr:rowOff>
    </xdr:to>
    <xdr:cxnSp macro="">
      <xdr:nvCxnSpPr>
        <xdr:cNvPr id="303" name="直線コネクタ 302"/>
        <xdr:cNvCxnSpPr/>
      </xdr:nvCxnSpPr>
      <xdr:spPr>
        <a:xfrm flipV="1">
          <a:off x="4634865" y="172002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146702</xdr:rowOff>
    </xdr:from>
    <xdr:ext cx="340478" cy="259045"/>
    <xdr:sp macro="" textlink="">
      <xdr:nvSpPr>
        <xdr:cNvPr id="304" name="【港湾・漁港】&#10;有形固定資産減価償却率最小値テキスト"/>
        <xdr:cNvSpPr txBox="1"/>
      </xdr:nvSpPr>
      <xdr:spPr>
        <a:xfrm>
          <a:off x="4724400" y="18663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422275</xdr:colOff>
      <xdr:row>108</xdr:row>
      <xdr:rowOff>142875</xdr:rowOff>
    </xdr:from>
    <xdr:to>
      <xdr:col>6</xdr:col>
      <xdr:colOff>600075</xdr:colOff>
      <xdr:row>108</xdr:row>
      <xdr:rowOff>142875</xdr:rowOff>
    </xdr:to>
    <xdr:cxnSp macro="">
      <xdr:nvCxnSpPr>
        <xdr:cNvPr id="305" name="直線コネクタ 304"/>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1922</xdr:rowOff>
    </xdr:from>
    <xdr:ext cx="405111" cy="259045"/>
    <xdr:sp macro="" textlink="">
      <xdr:nvSpPr>
        <xdr:cNvPr id="306" name="【港湾・漁港】&#10;有形固定資産減価償却率最大値テキスト"/>
        <xdr:cNvSpPr txBox="1"/>
      </xdr:nvSpPr>
      <xdr:spPr>
        <a:xfrm>
          <a:off x="47244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6</xdr:col>
      <xdr:colOff>422275</xdr:colOff>
      <xdr:row>100</xdr:row>
      <xdr:rowOff>55245</xdr:rowOff>
    </xdr:from>
    <xdr:to>
      <xdr:col>6</xdr:col>
      <xdr:colOff>600075</xdr:colOff>
      <xdr:row>100</xdr:row>
      <xdr:rowOff>55245</xdr:rowOff>
    </xdr:to>
    <xdr:cxnSp macro="">
      <xdr:nvCxnSpPr>
        <xdr:cNvPr id="307" name="直線コネクタ 306"/>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103522</xdr:rowOff>
    </xdr:from>
    <xdr:ext cx="405111" cy="259045"/>
    <xdr:sp macro="" textlink="">
      <xdr:nvSpPr>
        <xdr:cNvPr id="308" name="【港湾・漁港】&#10;有形固定資産減価償却率平均値テキスト"/>
        <xdr:cNvSpPr txBox="1"/>
      </xdr:nvSpPr>
      <xdr:spPr>
        <a:xfrm>
          <a:off x="4724400" y="17248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80645</xdr:rowOff>
    </xdr:from>
    <xdr:to>
      <xdr:col>6</xdr:col>
      <xdr:colOff>561975</xdr:colOff>
      <xdr:row>102</xdr:row>
      <xdr:rowOff>10795</xdr:rowOff>
    </xdr:to>
    <xdr:sp macro="" textlink="">
      <xdr:nvSpPr>
        <xdr:cNvPr id="309" name="フローチャート : 判断 308"/>
        <xdr:cNvSpPr/>
      </xdr:nvSpPr>
      <xdr:spPr>
        <a:xfrm>
          <a:off x="4584700" y="1739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120650</xdr:rowOff>
    </xdr:from>
    <xdr:to>
      <xdr:col>5</xdr:col>
      <xdr:colOff>409575</xdr:colOff>
      <xdr:row>102</xdr:row>
      <xdr:rowOff>50800</xdr:rowOff>
    </xdr:to>
    <xdr:sp macro="" textlink="">
      <xdr:nvSpPr>
        <xdr:cNvPr id="310" name="フローチャート : 判断 309"/>
        <xdr:cNvSpPr/>
      </xdr:nvSpPr>
      <xdr:spPr>
        <a:xfrm>
          <a:off x="3746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92075</xdr:rowOff>
    </xdr:from>
    <xdr:to>
      <xdr:col>6</xdr:col>
      <xdr:colOff>561975</xdr:colOff>
      <xdr:row>109</xdr:row>
      <xdr:rowOff>22225</xdr:rowOff>
    </xdr:to>
    <xdr:sp macro="" textlink="">
      <xdr:nvSpPr>
        <xdr:cNvPr id="316" name="円/楕円 315"/>
        <xdr:cNvSpPr/>
      </xdr:nvSpPr>
      <xdr:spPr>
        <a:xfrm>
          <a:off x="458470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108</xdr:row>
      <xdr:rowOff>7002</xdr:rowOff>
    </xdr:from>
    <xdr:ext cx="340478" cy="259045"/>
    <xdr:sp macro="" textlink="">
      <xdr:nvSpPr>
        <xdr:cNvPr id="317" name="【港湾・漁港】&#10;有形固定資産減価償却率該当値テキスト"/>
        <xdr:cNvSpPr txBox="1"/>
      </xdr:nvSpPr>
      <xdr:spPr>
        <a:xfrm>
          <a:off x="4724400" y="18523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101600</xdr:rowOff>
    </xdr:from>
    <xdr:to>
      <xdr:col>5</xdr:col>
      <xdr:colOff>409575</xdr:colOff>
      <xdr:row>109</xdr:row>
      <xdr:rowOff>31750</xdr:rowOff>
    </xdr:to>
    <xdr:sp macro="" textlink="">
      <xdr:nvSpPr>
        <xdr:cNvPr id="318" name="円/楕円 317"/>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142875</xdr:rowOff>
    </xdr:from>
    <xdr:to>
      <xdr:col>6</xdr:col>
      <xdr:colOff>511175</xdr:colOff>
      <xdr:row>108</xdr:row>
      <xdr:rowOff>152400</xdr:rowOff>
    </xdr:to>
    <xdr:cxnSp macro="">
      <xdr:nvCxnSpPr>
        <xdr:cNvPr id="319" name="直線コネクタ 318"/>
        <xdr:cNvCxnSpPr/>
      </xdr:nvCxnSpPr>
      <xdr:spPr>
        <a:xfrm flipV="1">
          <a:off x="3797300" y="18659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100</xdr:row>
      <xdr:rowOff>67327</xdr:rowOff>
    </xdr:from>
    <xdr:ext cx="405111" cy="259045"/>
    <xdr:sp macro="" textlink="">
      <xdr:nvSpPr>
        <xdr:cNvPr id="320" name="n_1aveValue【港湾・漁港】&#10;有形固定資産減価償却率"/>
        <xdr:cNvSpPr txBox="1"/>
      </xdr:nvSpPr>
      <xdr:spPr>
        <a:xfrm>
          <a:off x="3582043"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175835</xdr:colOff>
      <xdr:row>109</xdr:row>
      <xdr:rowOff>22877</xdr:rowOff>
    </xdr:from>
    <xdr:ext cx="340478" cy="259045"/>
    <xdr:sp macro="" textlink="">
      <xdr:nvSpPr>
        <xdr:cNvPr id="321" name="n_1mainValue【港湾・漁港】&#10;有形固定資産減価償却率"/>
        <xdr:cNvSpPr txBox="1"/>
      </xdr:nvSpPr>
      <xdr:spPr>
        <a:xfrm>
          <a:off x="3614360"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33" name="テキスト ボックス 33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35" name="テキスト ボックス 33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37" name="テキスト ボックス 33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39" name="テキスト ボックス 33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1" name="テキスト ボックス 340"/>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3" name="テキスト ボックス 34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80772</xdr:rowOff>
    </xdr:from>
    <xdr:to>
      <xdr:col>15</xdr:col>
      <xdr:colOff>180340</xdr:colOff>
      <xdr:row>108</xdr:row>
      <xdr:rowOff>151168</xdr:rowOff>
    </xdr:to>
    <xdr:cxnSp macro="">
      <xdr:nvCxnSpPr>
        <xdr:cNvPr id="345" name="直線コネクタ 344"/>
        <xdr:cNvCxnSpPr/>
      </xdr:nvCxnSpPr>
      <xdr:spPr>
        <a:xfrm flipV="1">
          <a:off x="10476865" y="17054322"/>
          <a:ext cx="0" cy="161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154995</xdr:rowOff>
    </xdr:from>
    <xdr:ext cx="313932" cy="259045"/>
    <xdr:sp macro="" textlink="">
      <xdr:nvSpPr>
        <xdr:cNvPr id="346" name="【港湾・漁港】&#10;一人当たり有形固定資産（償却資産）額最小値テキスト"/>
        <xdr:cNvSpPr txBox="1"/>
      </xdr:nvSpPr>
      <xdr:spPr>
        <a:xfrm>
          <a:off x="10566400" y="18671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15</xdr:col>
      <xdr:colOff>92075</xdr:colOff>
      <xdr:row>108</xdr:row>
      <xdr:rowOff>151168</xdr:rowOff>
    </xdr:from>
    <xdr:to>
      <xdr:col>15</xdr:col>
      <xdr:colOff>269875</xdr:colOff>
      <xdr:row>108</xdr:row>
      <xdr:rowOff>151168</xdr:rowOff>
    </xdr:to>
    <xdr:cxnSp macro="">
      <xdr:nvCxnSpPr>
        <xdr:cNvPr id="347" name="直線コネクタ 346"/>
        <xdr:cNvCxnSpPr/>
      </xdr:nvCxnSpPr>
      <xdr:spPr>
        <a:xfrm>
          <a:off x="10388600" y="1866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27449</xdr:rowOff>
    </xdr:from>
    <xdr:ext cx="599010" cy="259045"/>
    <xdr:sp macro="" textlink="">
      <xdr:nvSpPr>
        <xdr:cNvPr id="348" name="【港湾・漁港】&#10;一人当たり有形固定資産（償却資産）額最大値テキスト"/>
        <xdr:cNvSpPr txBox="1"/>
      </xdr:nvSpPr>
      <xdr:spPr>
        <a:xfrm>
          <a:off x="10566400" y="1682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127,140</a:t>
          </a:r>
          <a:endParaRPr kumimoji="1" lang="ja-JP" altLang="en-US" sz="1000" b="1">
            <a:latin typeface="ＭＳ Ｐゴシック"/>
          </a:endParaRPr>
        </a:p>
      </xdr:txBody>
    </xdr:sp>
    <xdr:clientData/>
  </xdr:oneCellAnchor>
  <xdr:twoCellAnchor>
    <xdr:from>
      <xdr:col>15</xdr:col>
      <xdr:colOff>92075</xdr:colOff>
      <xdr:row>99</xdr:row>
      <xdr:rowOff>80772</xdr:rowOff>
    </xdr:from>
    <xdr:to>
      <xdr:col>15</xdr:col>
      <xdr:colOff>269875</xdr:colOff>
      <xdr:row>99</xdr:row>
      <xdr:rowOff>80772</xdr:rowOff>
    </xdr:to>
    <xdr:cxnSp macro="">
      <xdr:nvCxnSpPr>
        <xdr:cNvPr id="349" name="直線コネクタ 348"/>
        <xdr:cNvCxnSpPr/>
      </xdr:nvCxnSpPr>
      <xdr:spPr>
        <a:xfrm>
          <a:off x="10388600" y="1705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37470</xdr:rowOff>
    </xdr:from>
    <xdr:ext cx="534377" cy="259045"/>
    <xdr:sp macro="" textlink="">
      <xdr:nvSpPr>
        <xdr:cNvPr id="350" name="【港湾・漁港】&#10;一人当たり有形固定資産（償却資産）額平均値テキスト"/>
        <xdr:cNvSpPr txBox="1"/>
      </xdr:nvSpPr>
      <xdr:spPr>
        <a:xfrm>
          <a:off x="10566400" y="1769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60,851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14593</xdr:rowOff>
    </xdr:from>
    <xdr:to>
      <xdr:col>15</xdr:col>
      <xdr:colOff>231775</xdr:colOff>
      <xdr:row>104</xdr:row>
      <xdr:rowOff>116193</xdr:rowOff>
    </xdr:to>
    <xdr:sp macro="" textlink="">
      <xdr:nvSpPr>
        <xdr:cNvPr id="351" name="フローチャート : 判断 350"/>
        <xdr:cNvSpPr/>
      </xdr:nvSpPr>
      <xdr:spPr>
        <a:xfrm>
          <a:off x="10426700" y="178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168097</xdr:rowOff>
    </xdr:from>
    <xdr:to>
      <xdr:col>14</xdr:col>
      <xdr:colOff>79375</xdr:colOff>
      <xdr:row>104</xdr:row>
      <xdr:rowOff>98247</xdr:rowOff>
    </xdr:to>
    <xdr:sp macro="" textlink="">
      <xdr:nvSpPr>
        <xdr:cNvPr id="352" name="フローチャート : 判断 351"/>
        <xdr:cNvSpPr/>
      </xdr:nvSpPr>
      <xdr:spPr>
        <a:xfrm>
          <a:off x="9588500" y="1782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100368</xdr:rowOff>
    </xdr:from>
    <xdr:to>
      <xdr:col>15</xdr:col>
      <xdr:colOff>231775</xdr:colOff>
      <xdr:row>109</xdr:row>
      <xdr:rowOff>30518</xdr:rowOff>
    </xdr:to>
    <xdr:sp macro="" textlink="">
      <xdr:nvSpPr>
        <xdr:cNvPr id="358" name="円/楕円 357"/>
        <xdr:cNvSpPr/>
      </xdr:nvSpPr>
      <xdr:spPr>
        <a:xfrm>
          <a:off x="10426700" y="186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108</xdr:row>
      <xdr:rowOff>15295</xdr:rowOff>
    </xdr:from>
    <xdr:ext cx="313932" cy="259045"/>
    <xdr:sp macro="" textlink="">
      <xdr:nvSpPr>
        <xdr:cNvPr id="359" name="【港湾・漁港】&#10;一人当たり有形固定資産（償却資産）額該当値テキスト"/>
        <xdr:cNvSpPr txBox="1"/>
      </xdr:nvSpPr>
      <xdr:spPr>
        <a:xfrm>
          <a:off x="10566400" y="18531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101536</xdr:rowOff>
    </xdr:from>
    <xdr:to>
      <xdr:col>14</xdr:col>
      <xdr:colOff>79375</xdr:colOff>
      <xdr:row>109</xdr:row>
      <xdr:rowOff>31686</xdr:rowOff>
    </xdr:to>
    <xdr:sp macro="" textlink="">
      <xdr:nvSpPr>
        <xdr:cNvPr id="360" name="円/楕円 359"/>
        <xdr:cNvSpPr/>
      </xdr:nvSpPr>
      <xdr:spPr>
        <a:xfrm>
          <a:off x="9588500" y="186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151168</xdr:rowOff>
    </xdr:from>
    <xdr:to>
      <xdr:col>15</xdr:col>
      <xdr:colOff>180975</xdr:colOff>
      <xdr:row>108</xdr:row>
      <xdr:rowOff>152336</xdr:rowOff>
    </xdr:to>
    <xdr:cxnSp macro="">
      <xdr:nvCxnSpPr>
        <xdr:cNvPr id="361" name="直線コネクタ 360"/>
        <xdr:cNvCxnSpPr/>
      </xdr:nvCxnSpPr>
      <xdr:spPr>
        <a:xfrm flipV="1">
          <a:off x="9639300" y="18667768"/>
          <a:ext cx="8382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102</xdr:row>
      <xdr:rowOff>114774</xdr:rowOff>
    </xdr:from>
    <xdr:ext cx="534377" cy="259045"/>
    <xdr:sp macro="" textlink="">
      <xdr:nvSpPr>
        <xdr:cNvPr id="362" name="n_1aveValue【港湾・漁港】&#10;一人当たり有形固定資産（償却資産）額"/>
        <xdr:cNvSpPr txBox="1"/>
      </xdr:nvSpPr>
      <xdr:spPr>
        <a:xfrm>
          <a:off x="9359411" y="1760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62,264</a:t>
          </a:r>
          <a:endParaRPr kumimoji="1" lang="ja-JP" altLang="en-US" sz="1000" b="1">
            <a:solidFill>
              <a:srgbClr val="000080"/>
            </a:solidFill>
            <a:latin typeface="ＭＳ Ｐゴシック"/>
          </a:endParaRPr>
        </a:p>
      </xdr:txBody>
    </xdr:sp>
    <xdr:clientData/>
  </xdr:oneCellAnchor>
  <xdr:oneCellAnchor>
    <xdr:from>
      <xdr:col>13</xdr:col>
      <xdr:colOff>577024</xdr:colOff>
      <xdr:row>109</xdr:row>
      <xdr:rowOff>22813</xdr:rowOff>
    </xdr:from>
    <xdr:ext cx="249299" cy="259045"/>
    <xdr:sp macro="" textlink="">
      <xdr:nvSpPr>
        <xdr:cNvPr id="363" name="n_1mainValue【港湾・漁港】&#10;一人当たり有形固定資産（償却資産）額"/>
        <xdr:cNvSpPr txBox="1"/>
      </xdr:nvSpPr>
      <xdr:spPr>
        <a:xfrm>
          <a:off x="9501949" y="18710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4" name="テキスト ボックス 37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5" name="直線コネクタ 37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6" name="テキスト ボックス 37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7" name="直線コネクタ 37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8" name="テキスト ボックス 37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9" name="直線コネクタ 37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0" name="テキスト ボックス 37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1" name="直線コネクタ 38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2" name="テキスト ボックス 38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84" name="テキスト ボックス 38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69342</xdr:rowOff>
    </xdr:from>
    <xdr:to>
      <xdr:col>23</xdr:col>
      <xdr:colOff>516889</xdr:colOff>
      <xdr:row>41</xdr:row>
      <xdr:rowOff>73914</xdr:rowOff>
    </xdr:to>
    <xdr:cxnSp macro="">
      <xdr:nvCxnSpPr>
        <xdr:cNvPr id="386" name="直線コネクタ 385"/>
        <xdr:cNvCxnSpPr/>
      </xdr:nvCxnSpPr>
      <xdr:spPr>
        <a:xfrm flipV="1">
          <a:off x="16318864" y="572719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77741</xdr:rowOff>
    </xdr:from>
    <xdr:ext cx="405111" cy="259045"/>
    <xdr:sp macro="" textlink="">
      <xdr:nvSpPr>
        <xdr:cNvPr id="387" name="【認定こども園・幼稚園・保育所】&#10;有形固定資産減価償却率最小値テキスト"/>
        <xdr:cNvSpPr txBox="1"/>
      </xdr:nvSpPr>
      <xdr:spPr>
        <a:xfrm>
          <a:off x="16408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23</xdr:col>
      <xdr:colOff>428625</xdr:colOff>
      <xdr:row>41</xdr:row>
      <xdr:rowOff>73914</xdr:rowOff>
    </xdr:from>
    <xdr:to>
      <xdr:col>23</xdr:col>
      <xdr:colOff>606425</xdr:colOff>
      <xdr:row>41</xdr:row>
      <xdr:rowOff>73914</xdr:rowOff>
    </xdr:to>
    <xdr:cxnSp macro="">
      <xdr:nvCxnSpPr>
        <xdr:cNvPr id="388" name="直線コネクタ 387"/>
        <xdr:cNvCxnSpPr/>
      </xdr:nvCxnSpPr>
      <xdr:spPr>
        <a:xfrm>
          <a:off x="16230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16019</xdr:rowOff>
    </xdr:from>
    <xdr:ext cx="405111" cy="259045"/>
    <xdr:sp macro="" textlink="">
      <xdr:nvSpPr>
        <xdr:cNvPr id="389" name="【認定こども園・幼稚園・保育所】&#10;有形固定資産減価償却率最大値テキスト"/>
        <xdr:cNvSpPr txBox="1"/>
      </xdr:nvSpPr>
      <xdr:spPr>
        <a:xfrm>
          <a:off x="16408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33</xdr:row>
      <xdr:rowOff>69342</xdr:rowOff>
    </xdr:from>
    <xdr:to>
      <xdr:col>23</xdr:col>
      <xdr:colOff>606425</xdr:colOff>
      <xdr:row>33</xdr:row>
      <xdr:rowOff>69342</xdr:rowOff>
    </xdr:to>
    <xdr:cxnSp macro="">
      <xdr:nvCxnSpPr>
        <xdr:cNvPr id="390" name="直線コネクタ 389"/>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63263</xdr:rowOff>
    </xdr:from>
    <xdr:ext cx="405111" cy="259045"/>
    <xdr:sp macro="" textlink="">
      <xdr:nvSpPr>
        <xdr:cNvPr id="391" name="【認定こども園・幼稚園・保育所】&#10;有形固定資産減価償却率平均値テキスト"/>
        <xdr:cNvSpPr txBox="1"/>
      </xdr:nvSpPr>
      <xdr:spPr>
        <a:xfrm>
          <a:off x="164084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84836</xdr:rowOff>
    </xdr:from>
    <xdr:to>
      <xdr:col>23</xdr:col>
      <xdr:colOff>568325</xdr:colOff>
      <xdr:row>37</xdr:row>
      <xdr:rowOff>14986</xdr:rowOff>
    </xdr:to>
    <xdr:sp macro="" textlink="">
      <xdr:nvSpPr>
        <xdr:cNvPr id="392" name="フローチャート : 判断 391"/>
        <xdr:cNvSpPr/>
      </xdr:nvSpPr>
      <xdr:spPr>
        <a:xfrm>
          <a:off x="16268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66548</xdr:rowOff>
    </xdr:from>
    <xdr:to>
      <xdr:col>22</xdr:col>
      <xdr:colOff>415925</xdr:colOff>
      <xdr:row>36</xdr:row>
      <xdr:rowOff>168148</xdr:rowOff>
    </xdr:to>
    <xdr:sp macro="" textlink="">
      <xdr:nvSpPr>
        <xdr:cNvPr id="393" name="フローチャート : 判断 392"/>
        <xdr:cNvSpPr/>
      </xdr:nvSpPr>
      <xdr:spPr>
        <a:xfrm>
          <a:off x="15430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25400</xdr:rowOff>
    </xdr:from>
    <xdr:to>
      <xdr:col>23</xdr:col>
      <xdr:colOff>568325</xdr:colOff>
      <xdr:row>36</xdr:row>
      <xdr:rowOff>127000</xdr:rowOff>
    </xdr:to>
    <xdr:sp macro="" textlink="">
      <xdr:nvSpPr>
        <xdr:cNvPr id="399" name="円/楕円 398"/>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48277</xdr:rowOff>
    </xdr:from>
    <xdr:ext cx="405111" cy="259045"/>
    <xdr:sp macro="" textlink="">
      <xdr:nvSpPr>
        <xdr:cNvPr id="400" name="【認定こども園・幼稚園・保育所】&#10;有形固定資産減価償却率該当値テキスト"/>
        <xdr:cNvSpPr txBox="1"/>
      </xdr:nvSpPr>
      <xdr:spPr>
        <a:xfrm>
          <a:off x="164084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71120</xdr:rowOff>
    </xdr:from>
    <xdr:to>
      <xdr:col>22</xdr:col>
      <xdr:colOff>415925</xdr:colOff>
      <xdr:row>37</xdr:row>
      <xdr:rowOff>1270</xdr:rowOff>
    </xdr:to>
    <xdr:sp macro="" textlink="">
      <xdr:nvSpPr>
        <xdr:cNvPr id="401" name="円/楕円 400"/>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76200</xdr:rowOff>
    </xdr:from>
    <xdr:to>
      <xdr:col>23</xdr:col>
      <xdr:colOff>517525</xdr:colOff>
      <xdr:row>36</xdr:row>
      <xdr:rowOff>121920</xdr:rowOff>
    </xdr:to>
    <xdr:cxnSp macro="">
      <xdr:nvCxnSpPr>
        <xdr:cNvPr id="402" name="直線コネクタ 401"/>
        <xdr:cNvCxnSpPr/>
      </xdr:nvCxnSpPr>
      <xdr:spPr>
        <a:xfrm flipV="1">
          <a:off x="15481300" y="6248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13225</xdr:rowOff>
    </xdr:from>
    <xdr:ext cx="405111" cy="259045"/>
    <xdr:sp macro="" textlink="">
      <xdr:nvSpPr>
        <xdr:cNvPr id="403" name="n_1aveValue【認定こども園・幼稚園・保育所】&#10;有形固定資産減価償却率"/>
        <xdr:cNvSpPr txBox="1"/>
      </xdr:nvSpPr>
      <xdr:spPr>
        <a:xfrm>
          <a:off x="15266043"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163847</xdr:rowOff>
    </xdr:from>
    <xdr:ext cx="405111" cy="259045"/>
    <xdr:sp macro="" textlink="">
      <xdr:nvSpPr>
        <xdr:cNvPr id="404" name="n_1mainValue【認定こども園・幼稚園・保育所】&#10;有形固定資産減価償却率"/>
        <xdr:cNvSpPr txBox="1"/>
      </xdr:nvSpPr>
      <xdr:spPr>
        <a:xfrm>
          <a:off x="15266043"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6" name="テキスト ボックス 41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8" name="テキスト ボックス 41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20" name="テキスト ボックス 41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2" name="テキスト ボックス 42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4" name="テキスト ボックス 4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14478</xdr:rowOff>
    </xdr:from>
    <xdr:to>
      <xdr:col>32</xdr:col>
      <xdr:colOff>186689</xdr:colOff>
      <xdr:row>41</xdr:row>
      <xdr:rowOff>96774</xdr:rowOff>
    </xdr:to>
    <xdr:cxnSp macro="">
      <xdr:nvCxnSpPr>
        <xdr:cNvPr id="426" name="直線コネクタ 425"/>
        <xdr:cNvCxnSpPr/>
      </xdr:nvCxnSpPr>
      <xdr:spPr>
        <a:xfrm flipV="1">
          <a:off x="22160864" y="567232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427"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428" name="直線コネクタ 42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132605</xdr:rowOff>
    </xdr:from>
    <xdr:ext cx="469744" cy="259045"/>
    <xdr:sp macro="" textlink="">
      <xdr:nvSpPr>
        <xdr:cNvPr id="429" name="【認定こども園・幼稚園・保育所】&#10;一人当たり面積最大値テキスト"/>
        <xdr:cNvSpPr txBox="1"/>
      </xdr:nvSpPr>
      <xdr:spPr>
        <a:xfrm>
          <a:off x="222504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0.163</a:t>
          </a:r>
          <a:endParaRPr kumimoji="1" lang="ja-JP" altLang="en-US" sz="1000" b="1">
            <a:latin typeface="ＭＳ Ｐゴシック"/>
          </a:endParaRPr>
        </a:p>
      </xdr:txBody>
    </xdr:sp>
    <xdr:clientData/>
  </xdr:oneCellAnchor>
  <xdr:twoCellAnchor>
    <xdr:from>
      <xdr:col>32</xdr:col>
      <xdr:colOff>98425</xdr:colOff>
      <xdr:row>33</xdr:row>
      <xdr:rowOff>14478</xdr:rowOff>
    </xdr:from>
    <xdr:to>
      <xdr:col>32</xdr:col>
      <xdr:colOff>276225</xdr:colOff>
      <xdr:row>33</xdr:row>
      <xdr:rowOff>14478</xdr:rowOff>
    </xdr:to>
    <xdr:cxnSp macro="">
      <xdr:nvCxnSpPr>
        <xdr:cNvPr id="430" name="直線コネクタ 429"/>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28973</xdr:rowOff>
    </xdr:from>
    <xdr:ext cx="469744" cy="259045"/>
    <xdr:sp macro="" textlink="">
      <xdr:nvSpPr>
        <xdr:cNvPr id="431" name="【認定こども園・幼稚園・保育所】&#10;一人当たり面積平均値テキスト"/>
        <xdr:cNvSpPr txBox="1"/>
      </xdr:nvSpPr>
      <xdr:spPr>
        <a:xfrm>
          <a:off x="22250400" y="671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432" name="フローチャート : 判断 431"/>
        <xdr:cNvSpPr/>
      </xdr:nvSpPr>
      <xdr:spPr>
        <a:xfrm>
          <a:off x="22110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167132</xdr:rowOff>
    </xdr:from>
    <xdr:to>
      <xdr:col>31</xdr:col>
      <xdr:colOff>85725</xdr:colOff>
      <xdr:row>39</xdr:row>
      <xdr:rowOff>97282</xdr:rowOff>
    </xdr:to>
    <xdr:sp macro="" textlink="">
      <xdr:nvSpPr>
        <xdr:cNvPr id="433" name="フローチャート : 判断 432"/>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135128</xdr:rowOff>
    </xdr:from>
    <xdr:to>
      <xdr:col>32</xdr:col>
      <xdr:colOff>238125</xdr:colOff>
      <xdr:row>33</xdr:row>
      <xdr:rowOff>65278</xdr:rowOff>
    </xdr:to>
    <xdr:sp macro="" textlink="">
      <xdr:nvSpPr>
        <xdr:cNvPr id="439" name="円/楕円 438"/>
        <xdr:cNvSpPr/>
      </xdr:nvSpPr>
      <xdr:spPr>
        <a:xfrm>
          <a:off x="221107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88155</xdr:rowOff>
    </xdr:from>
    <xdr:ext cx="469744" cy="259045"/>
    <xdr:sp macro="" textlink="">
      <xdr:nvSpPr>
        <xdr:cNvPr id="440" name="【認定こども園・幼稚園・保育所】&#10;一人当たり面積該当値テキスト"/>
        <xdr:cNvSpPr txBox="1"/>
      </xdr:nvSpPr>
      <xdr:spPr>
        <a:xfrm>
          <a:off x="22250400"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135128</xdr:rowOff>
    </xdr:from>
    <xdr:to>
      <xdr:col>31</xdr:col>
      <xdr:colOff>85725</xdr:colOff>
      <xdr:row>33</xdr:row>
      <xdr:rowOff>65278</xdr:rowOff>
    </xdr:to>
    <xdr:sp macro="" textlink="">
      <xdr:nvSpPr>
        <xdr:cNvPr id="441" name="円/楕円 440"/>
        <xdr:cNvSpPr/>
      </xdr:nvSpPr>
      <xdr:spPr>
        <a:xfrm>
          <a:off x="212725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14478</xdr:rowOff>
    </xdr:from>
    <xdr:to>
      <xdr:col>32</xdr:col>
      <xdr:colOff>187325</xdr:colOff>
      <xdr:row>33</xdr:row>
      <xdr:rowOff>14478</xdr:rowOff>
    </xdr:to>
    <xdr:cxnSp macro="">
      <xdr:nvCxnSpPr>
        <xdr:cNvPr id="442" name="直線コネクタ 441"/>
        <xdr:cNvCxnSpPr/>
      </xdr:nvCxnSpPr>
      <xdr:spPr>
        <a:xfrm>
          <a:off x="21323300" y="5672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88409</xdr:rowOff>
    </xdr:from>
    <xdr:ext cx="469744" cy="259045"/>
    <xdr:sp macro="" textlink="">
      <xdr:nvSpPr>
        <xdr:cNvPr id="443" name="n_1ave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81805</xdr:rowOff>
    </xdr:from>
    <xdr:ext cx="469744" cy="259045"/>
    <xdr:sp macro="" textlink="">
      <xdr:nvSpPr>
        <xdr:cNvPr id="444" name="n_1mainValue【認定こども園・幼稚園・保育所】&#10;一人当たり面積"/>
        <xdr:cNvSpPr txBox="1"/>
      </xdr:nvSpPr>
      <xdr:spPr>
        <a:xfrm>
          <a:off x="21075727" y="539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5" name="テキスト ボックス 4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7" name="テキスト ボックス 4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102870</xdr:rowOff>
    </xdr:to>
    <xdr:cxnSp macro="">
      <xdr:nvCxnSpPr>
        <xdr:cNvPr id="469" name="直線コネクタ 468"/>
        <xdr:cNvCxnSpPr/>
      </xdr:nvCxnSpPr>
      <xdr:spPr>
        <a:xfrm flipV="1">
          <a:off x="16318864" y="946404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70"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71" name="直線コネクタ 470"/>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72" name="【学校施設】&#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73" name="直線コネクタ 472"/>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158767</xdr:rowOff>
    </xdr:from>
    <xdr:ext cx="405111" cy="259045"/>
    <xdr:sp macro="" textlink="">
      <xdr:nvSpPr>
        <xdr:cNvPr id="474" name="【学校施設】&#10;有形固定資産減価償却率平均値テキスト"/>
        <xdr:cNvSpPr txBox="1"/>
      </xdr:nvSpPr>
      <xdr:spPr>
        <a:xfrm>
          <a:off x="16408400" y="9759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75" name="フローチャート : 判断 474"/>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78740</xdr:rowOff>
    </xdr:from>
    <xdr:to>
      <xdr:col>22</xdr:col>
      <xdr:colOff>415925</xdr:colOff>
      <xdr:row>59</xdr:row>
      <xdr:rowOff>8890</xdr:rowOff>
    </xdr:to>
    <xdr:sp macro="" textlink="">
      <xdr:nvSpPr>
        <xdr:cNvPr id="476" name="フローチャート : 判断 475"/>
        <xdr:cNvSpPr/>
      </xdr:nvSpPr>
      <xdr:spPr>
        <a:xfrm>
          <a:off x="15430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29210</xdr:rowOff>
    </xdr:from>
    <xdr:to>
      <xdr:col>23</xdr:col>
      <xdr:colOff>568325</xdr:colOff>
      <xdr:row>59</xdr:row>
      <xdr:rowOff>130810</xdr:rowOff>
    </xdr:to>
    <xdr:sp macro="" textlink="">
      <xdr:nvSpPr>
        <xdr:cNvPr id="482" name="円/楕円 481"/>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7637</xdr:rowOff>
    </xdr:from>
    <xdr:ext cx="405111" cy="259045"/>
    <xdr:sp macro="" textlink="">
      <xdr:nvSpPr>
        <xdr:cNvPr id="483" name="【学校施設】&#10;有形固定資産減価償却率該当値テキスト"/>
        <xdr:cNvSpPr txBox="1"/>
      </xdr:nvSpPr>
      <xdr:spPr>
        <a:xfrm>
          <a:off x="16408400"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71120</xdr:rowOff>
    </xdr:from>
    <xdr:to>
      <xdr:col>22</xdr:col>
      <xdr:colOff>415925</xdr:colOff>
      <xdr:row>59</xdr:row>
      <xdr:rowOff>1270</xdr:rowOff>
    </xdr:to>
    <xdr:sp macro="" textlink="">
      <xdr:nvSpPr>
        <xdr:cNvPr id="484" name="円/楕円 483"/>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121920</xdr:rowOff>
    </xdr:from>
    <xdr:to>
      <xdr:col>23</xdr:col>
      <xdr:colOff>517525</xdr:colOff>
      <xdr:row>59</xdr:row>
      <xdr:rowOff>80010</xdr:rowOff>
    </xdr:to>
    <xdr:cxnSp macro="">
      <xdr:nvCxnSpPr>
        <xdr:cNvPr id="485" name="直線コネクタ 484"/>
        <xdr:cNvCxnSpPr/>
      </xdr:nvCxnSpPr>
      <xdr:spPr>
        <a:xfrm>
          <a:off x="15481300" y="100660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17</xdr:rowOff>
    </xdr:from>
    <xdr:ext cx="405111" cy="259045"/>
    <xdr:sp macro="" textlink="">
      <xdr:nvSpPr>
        <xdr:cNvPr id="486" name="n_1aveValue【学校施設】&#10;有形固定資産減価償却率"/>
        <xdr:cNvSpPr txBox="1"/>
      </xdr:nvSpPr>
      <xdr:spPr>
        <a:xfrm>
          <a:off x="15266043"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17797</xdr:rowOff>
    </xdr:from>
    <xdr:ext cx="405111" cy="259045"/>
    <xdr:sp macro="" textlink="">
      <xdr:nvSpPr>
        <xdr:cNvPr id="487" name="n_1mainValue【学校施設】&#10;有形固定資産減価償却率"/>
        <xdr:cNvSpPr txBox="1"/>
      </xdr:nvSpPr>
      <xdr:spPr>
        <a:xfrm>
          <a:off x="15266043"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98" name="テキスト ボックス 4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99" name="直線コネクタ 49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500" name="テキスト ボックス 49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501" name="直線コネクタ 50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502" name="テキスト ボックス 50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503" name="直線コネクタ 50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504" name="テキスト ボックス 50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5" name="直線コネクタ 5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6" name="テキスト ボックス 5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507" name="直線コネクタ 50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508" name="テキスト ボックス 50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509" name="直線コネクタ 50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510" name="テキスト ボックス 50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511" name="直線コネクタ 51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512" name="テキスト ボックス 51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128588</xdr:rowOff>
    </xdr:from>
    <xdr:to>
      <xdr:col>32</xdr:col>
      <xdr:colOff>186689</xdr:colOff>
      <xdr:row>63</xdr:row>
      <xdr:rowOff>162878</xdr:rowOff>
    </xdr:to>
    <xdr:cxnSp macro="">
      <xdr:nvCxnSpPr>
        <xdr:cNvPr id="516" name="直線コネクタ 515"/>
        <xdr:cNvCxnSpPr/>
      </xdr:nvCxnSpPr>
      <xdr:spPr>
        <a:xfrm flipV="1">
          <a:off x="22160864" y="955833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166705</xdr:rowOff>
    </xdr:from>
    <xdr:ext cx="469744" cy="259045"/>
    <xdr:sp macro="" textlink="">
      <xdr:nvSpPr>
        <xdr:cNvPr id="517" name="【学校施設】&#10;一人当たり面積最小値テキスト"/>
        <xdr:cNvSpPr txBox="1"/>
      </xdr:nvSpPr>
      <xdr:spPr>
        <a:xfrm>
          <a:off x="22250400" y="109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0.963</a:t>
          </a:r>
          <a:endParaRPr kumimoji="1" lang="ja-JP" altLang="en-US" sz="1000" b="1">
            <a:latin typeface="ＭＳ Ｐゴシック"/>
          </a:endParaRPr>
        </a:p>
      </xdr:txBody>
    </xdr:sp>
    <xdr:clientData/>
  </xdr:oneCellAnchor>
  <xdr:twoCellAnchor>
    <xdr:from>
      <xdr:col>32</xdr:col>
      <xdr:colOff>98425</xdr:colOff>
      <xdr:row>63</xdr:row>
      <xdr:rowOff>162878</xdr:rowOff>
    </xdr:from>
    <xdr:to>
      <xdr:col>32</xdr:col>
      <xdr:colOff>276225</xdr:colOff>
      <xdr:row>63</xdr:row>
      <xdr:rowOff>162878</xdr:rowOff>
    </xdr:to>
    <xdr:cxnSp macro="">
      <xdr:nvCxnSpPr>
        <xdr:cNvPr id="518" name="直線コネクタ 517"/>
        <xdr:cNvCxnSpPr/>
      </xdr:nvCxnSpPr>
      <xdr:spPr>
        <a:xfrm>
          <a:off x="22072600" y="1096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75265</xdr:rowOff>
    </xdr:from>
    <xdr:ext cx="469744" cy="259045"/>
    <xdr:sp macro="" textlink="">
      <xdr:nvSpPr>
        <xdr:cNvPr id="519" name="【学校施設】&#10;一人当たり面積最大値テキスト"/>
        <xdr:cNvSpPr txBox="1"/>
      </xdr:nvSpPr>
      <xdr:spPr>
        <a:xfrm>
          <a:off x="22250400" y="93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32</xdr:col>
      <xdr:colOff>98425</xdr:colOff>
      <xdr:row>55</xdr:row>
      <xdr:rowOff>128588</xdr:rowOff>
    </xdr:from>
    <xdr:to>
      <xdr:col>32</xdr:col>
      <xdr:colOff>276225</xdr:colOff>
      <xdr:row>55</xdr:row>
      <xdr:rowOff>128588</xdr:rowOff>
    </xdr:to>
    <xdr:cxnSp macro="">
      <xdr:nvCxnSpPr>
        <xdr:cNvPr id="520" name="直線コネクタ 519"/>
        <xdr:cNvCxnSpPr/>
      </xdr:nvCxnSpPr>
      <xdr:spPr>
        <a:xfrm>
          <a:off x="22072600" y="955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90505</xdr:rowOff>
    </xdr:from>
    <xdr:ext cx="469744" cy="259045"/>
    <xdr:sp macro="" textlink="">
      <xdr:nvSpPr>
        <xdr:cNvPr id="521" name="【学校施設】&#10;一人当たり面積平均値テキスト"/>
        <xdr:cNvSpPr txBox="1"/>
      </xdr:nvSpPr>
      <xdr:spPr>
        <a:xfrm>
          <a:off x="22250400" y="10377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112078</xdr:rowOff>
    </xdr:from>
    <xdr:to>
      <xdr:col>32</xdr:col>
      <xdr:colOff>238125</xdr:colOff>
      <xdr:row>61</xdr:row>
      <xdr:rowOff>42228</xdr:rowOff>
    </xdr:to>
    <xdr:sp macro="" textlink="">
      <xdr:nvSpPr>
        <xdr:cNvPr id="522" name="フローチャート : 判断 521"/>
        <xdr:cNvSpPr/>
      </xdr:nvSpPr>
      <xdr:spPr>
        <a:xfrm>
          <a:off x="22110700" y="1039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523" name="フローチャート : 判断 522"/>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157797</xdr:rowOff>
    </xdr:from>
    <xdr:to>
      <xdr:col>32</xdr:col>
      <xdr:colOff>238125</xdr:colOff>
      <xdr:row>58</xdr:row>
      <xdr:rowOff>87947</xdr:rowOff>
    </xdr:to>
    <xdr:sp macro="" textlink="">
      <xdr:nvSpPr>
        <xdr:cNvPr id="529" name="円/楕円 528"/>
        <xdr:cNvSpPr/>
      </xdr:nvSpPr>
      <xdr:spPr>
        <a:xfrm>
          <a:off x="22110700" y="99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9224</xdr:rowOff>
    </xdr:from>
    <xdr:ext cx="469744" cy="259045"/>
    <xdr:sp macro="" textlink="">
      <xdr:nvSpPr>
        <xdr:cNvPr id="530" name="【学校施設】&#10;一人当たり面積該当値テキスト"/>
        <xdr:cNvSpPr txBox="1"/>
      </xdr:nvSpPr>
      <xdr:spPr>
        <a:xfrm>
          <a:off x="22250400" y="97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97790</xdr:rowOff>
    </xdr:from>
    <xdr:to>
      <xdr:col>31</xdr:col>
      <xdr:colOff>85725</xdr:colOff>
      <xdr:row>59</xdr:row>
      <xdr:rowOff>27940</xdr:rowOff>
    </xdr:to>
    <xdr:sp macro="" textlink="">
      <xdr:nvSpPr>
        <xdr:cNvPr id="531" name="円/楕円 530"/>
        <xdr:cNvSpPr/>
      </xdr:nvSpPr>
      <xdr:spPr>
        <a:xfrm>
          <a:off x="2127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37147</xdr:rowOff>
    </xdr:from>
    <xdr:to>
      <xdr:col>32</xdr:col>
      <xdr:colOff>187325</xdr:colOff>
      <xdr:row>58</xdr:row>
      <xdr:rowOff>148590</xdr:rowOff>
    </xdr:to>
    <xdr:cxnSp macro="">
      <xdr:nvCxnSpPr>
        <xdr:cNvPr id="532" name="直線コネクタ 531"/>
        <xdr:cNvCxnSpPr/>
      </xdr:nvCxnSpPr>
      <xdr:spPr>
        <a:xfrm flipV="1">
          <a:off x="21323300" y="9981247"/>
          <a:ext cx="8382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110507</xdr:rowOff>
    </xdr:from>
    <xdr:ext cx="469744" cy="259045"/>
    <xdr:sp macro="" textlink="">
      <xdr:nvSpPr>
        <xdr:cNvPr id="533"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44467</xdr:rowOff>
    </xdr:from>
    <xdr:ext cx="469744" cy="259045"/>
    <xdr:sp macro="" textlink="">
      <xdr:nvSpPr>
        <xdr:cNvPr id="534" name="n_1mainValue【学校施設】&#10;一人当たり面積"/>
        <xdr:cNvSpPr txBox="1"/>
      </xdr:nvSpPr>
      <xdr:spPr>
        <a:xfrm>
          <a:off x="21075727"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5" name="テキスト ボックス 54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6" name="直線コネクタ 54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7" name="テキスト ボックス 54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8" name="直線コネクタ 54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9" name="テキスト ボックス 54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0" name="直線コネクタ 54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1" name="テキスト ボックス 55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2" name="直線コネクタ 55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3" name="テキスト ボックス 55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4" name="直線コネクタ 55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55" name="テキスト ボックス 55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7" name="テキスト ボックス 55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57150</xdr:rowOff>
    </xdr:to>
    <xdr:cxnSp macro="">
      <xdr:nvCxnSpPr>
        <xdr:cNvPr id="559" name="直線コネクタ 558"/>
        <xdr:cNvCxnSpPr/>
      </xdr:nvCxnSpPr>
      <xdr:spPr>
        <a:xfrm flipV="1">
          <a:off x="16318864" y="134112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60977</xdr:rowOff>
    </xdr:from>
    <xdr:ext cx="405111" cy="259045"/>
    <xdr:sp macro="" textlink="">
      <xdr:nvSpPr>
        <xdr:cNvPr id="560" name="【児童館】&#10;有形固定資産減価償却率最小値テキスト"/>
        <xdr:cNvSpPr txBox="1"/>
      </xdr:nvSpPr>
      <xdr:spPr>
        <a:xfrm>
          <a:off x="164084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86</xdr:row>
      <xdr:rowOff>57150</xdr:rowOff>
    </xdr:from>
    <xdr:to>
      <xdr:col>23</xdr:col>
      <xdr:colOff>606425</xdr:colOff>
      <xdr:row>86</xdr:row>
      <xdr:rowOff>57150</xdr:rowOff>
    </xdr:to>
    <xdr:cxnSp macro="">
      <xdr:nvCxnSpPr>
        <xdr:cNvPr id="561" name="直線コネクタ 560"/>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562"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63" name="直線コネクタ 562"/>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160038</xdr:rowOff>
    </xdr:from>
    <xdr:ext cx="405111" cy="259045"/>
    <xdr:sp macro="" textlink="">
      <xdr:nvSpPr>
        <xdr:cNvPr id="564" name="【児童館】&#10;有形固定資産減価償却率平均値テキスト"/>
        <xdr:cNvSpPr txBox="1"/>
      </xdr:nvSpPr>
      <xdr:spPr>
        <a:xfrm>
          <a:off x="164084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565" name="フローチャート : 判断 564"/>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90170</xdr:rowOff>
    </xdr:from>
    <xdr:to>
      <xdr:col>22</xdr:col>
      <xdr:colOff>415925</xdr:colOff>
      <xdr:row>84</xdr:row>
      <xdr:rowOff>20320</xdr:rowOff>
    </xdr:to>
    <xdr:sp macro="" textlink="">
      <xdr:nvSpPr>
        <xdr:cNvPr id="566" name="フローチャート : 判断 565"/>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158750</xdr:rowOff>
    </xdr:from>
    <xdr:to>
      <xdr:col>23</xdr:col>
      <xdr:colOff>568325</xdr:colOff>
      <xdr:row>78</xdr:row>
      <xdr:rowOff>88900</xdr:rowOff>
    </xdr:to>
    <xdr:sp macro="" textlink="">
      <xdr:nvSpPr>
        <xdr:cNvPr id="572" name="円/楕円 571"/>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111777</xdr:rowOff>
    </xdr:from>
    <xdr:ext cx="405111" cy="259045"/>
    <xdr:sp macro="" textlink="">
      <xdr:nvSpPr>
        <xdr:cNvPr id="573" name="【児童館】&#10;有形固定資産減価償却率該当値テキスト"/>
        <xdr:cNvSpPr txBox="1"/>
      </xdr:nvSpPr>
      <xdr:spPr>
        <a:xfrm>
          <a:off x="164084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154939</xdr:rowOff>
    </xdr:from>
    <xdr:to>
      <xdr:col>22</xdr:col>
      <xdr:colOff>415925</xdr:colOff>
      <xdr:row>78</xdr:row>
      <xdr:rowOff>85089</xdr:rowOff>
    </xdr:to>
    <xdr:sp macro="" textlink="">
      <xdr:nvSpPr>
        <xdr:cNvPr id="574" name="円/楕円 573"/>
        <xdr:cNvSpPr/>
      </xdr:nvSpPr>
      <xdr:spPr>
        <a:xfrm>
          <a:off x="15430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34289</xdr:rowOff>
    </xdr:from>
    <xdr:to>
      <xdr:col>23</xdr:col>
      <xdr:colOff>517525</xdr:colOff>
      <xdr:row>78</xdr:row>
      <xdr:rowOff>38100</xdr:rowOff>
    </xdr:to>
    <xdr:cxnSp macro="">
      <xdr:nvCxnSpPr>
        <xdr:cNvPr id="575" name="直線コネクタ 574"/>
        <xdr:cNvCxnSpPr/>
      </xdr:nvCxnSpPr>
      <xdr:spPr>
        <a:xfrm>
          <a:off x="15481300" y="13407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11447</xdr:rowOff>
    </xdr:from>
    <xdr:ext cx="405111" cy="259045"/>
    <xdr:sp macro="" textlink="">
      <xdr:nvSpPr>
        <xdr:cNvPr id="576" name="n_1aveValue【児童館】&#10;有形固定資産減価償却率"/>
        <xdr:cNvSpPr txBox="1"/>
      </xdr:nvSpPr>
      <xdr:spPr>
        <a:xfrm>
          <a:off x="15266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101616</xdr:rowOff>
    </xdr:from>
    <xdr:ext cx="405111" cy="259045"/>
    <xdr:sp macro="" textlink="">
      <xdr:nvSpPr>
        <xdr:cNvPr id="577" name="n_1mainValue【児童館】&#10;有形固定資産減価償却率"/>
        <xdr:cNvSpPr txBox="1"/>
      </xdr:nvSpPr>
      <xdr:spPr>
        <a:xfrm>
          <a:off x="15266043"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163830</xdr:rowOff>
    </xdr:from>
    <xdr:to>
      <xdr:col>32</xdr:col>
      <xdr:colOff>186689</xdr:colOff>
      <xdr:row>85</xdr:row>
      <xdr:rowOff>163830</xdr:rowOff>
    </xdr:to>
    <xdr:cxnSp macro="">
      <xdr:nvCxnSpPr>
        <xdr:cNvPr id="599" name="直線コネクタ 598"/>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6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601" name="直線コネクタ 6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110507</xdr:rowOff>
    </xdr:from>
    <xdr:ext cx="469744" cy="259045"/>
    <xdr:sp macro="" textlink="">
      <xdr:nvSpPr>
        <xdr:cNvPr id="602" name="【児童館】&#10;一人当たり面積最大値テキスト"/>
        <xdr:cNvSpPr txBox="1"/>
      </xdr:nvSpPr>
      <xdr:spPr>
        <a:xfrm>
          <a:off x="22250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77</xdr:row>
      <xdr:rowOff>163830</xdr:rowOff>
    </xdr:from>
    <xdr:to>
      <xdr:col>32</xdr:col>
      <xdr:colOff>276225</xdr:colOff>
      <xdr:row>77</xdr:row>
      <xdr:rowOff>163830</xdr:rowOff>
    </xdr:to>
    <xdr:cxnSp macro="">
      <xdr:nvCxnSpPr>
        <xdr:cNvPr id="603" name="直線コネクタ 602"/>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147338</xdr:rowOff>
    </xdr:from>
    <xdr:ext cx="469744" cy="259045"/>
    <xdr:sp macro="" textlink="">
      <xdr:nvSpPr>
        <xdr:cNvPr id="604" name="【児童館】&#10;一人当たり面積平均値テキスト"/>
        <xdr:cNvSpPr txBox="1"/>
      </xdr:nvSpPr>
      <xdr:spPr>
        <a:xfrm>
          <a:off x="222504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605" name="フローチャート : 判断 604"/>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606" name="フローチャート : 判断 605"/>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10161</xdr:rowOff>
    </xdr:from>
    <xdr:to>
      <xdr:col>32</xdr:col>
      <xdr:colOff>238125</xdr:colOff>
      <xdr:row>84</xdr:row>
      <xdr:rowOff>111761</xdr:rowOff>
    </xdr:to>
    <xdr:sp macro="" textlink="">
      <xdr:nvSpPr>
        <xdr:cNvPr id="612" name="円/楕円 611"/>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160038</xdr:rowOff>
    </xdr:from>
    <xdr:ext cx="469744" cy="259045"/>
    <xdr:sp macro="" textlink="">
      <xdr:nvSpPr>
        <xdr:cNvPr id="613" name="【児童館】&#10;一人当たり面積該当値テキスト"/>
        <xdr:cNvSpPr txBox="1"/>
      </xdr:nvSpPr>
      <xdr:spPr>
        <a:xfrm>
          <a:off x="222504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10161</xdr:rowOff>
    </xdr:from>
    <xdr:to>
      <xdr:col>31</xdr:col>
      <xdr:colOff>85725</xdr:colOff>
      <xdr:row>84</xdr:row>
      <xdr:rowOff>111761</xdr:rowOff>
    </xdr:to>
    <xdr:sp macro="" textlink="">
      <xdr:nvSpPr>
        <xdr:cNvPr id="614" name="円/楕円 613"/>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60961</xdr:rowOff>
    </xdr:from>
    <xdr:to>
      <xdr:col>32</xdr:col>
      <xdr:colOff>187325</xdr:colOff>
      <xdr:row>84</xdr:row>
      <xdr:rowOff>60961</xdr:rowOff>
    </xdr:to>
    <xdr:cxnSp macro="">
      <xdr:nvCxnSpPr>
        <xdr:cNvPr id="615" name="直線コネクタ 614"/>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25416</xdr:rowOff>
    </xdr:from>
    <xdr:ext cx="469744" cy="259045"/>
    <xdr:sp macro="" textlink="">
      <xdr:nvSpPr>
        <xdr:cNvPr id="616"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102888</xdr:rowOff>
    </xdr:from>
    <xdr:ext cx="469744" cy="259045"/>
    <xdr:sp macro="" textlink="">
      <xdr:nvSpPr>
        <xdr:cNvPr id="617" name="n_1mainValue【児童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28" name="テキスト ボックス 62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29" name="直線コネクタ 6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0" name="テキスト ボックス 62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1" name="直線コネクタ 6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2" name="テキスト ボックス 6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3" name="直線コネクタ 6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4" name="テキスト ボックス 6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5" name="直線コネクタ 6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36" name="テキスト ボックス 63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38" name="テキスト ボックス 63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7620</xdr:rowOff>
    </xdr:from>
    <xdr:to>
      <xdr:col>23</xdr:col>
      <xdr:colOff>516889</xdr:colOff>
      <xdr:row>107</xdr:row>
      <xdr:rowOff>119635</xdr:rowOff>
    </xdr:to>
    <xdr:cxnSp macro="">
      <xdr:nvCxnSpPr>
        <xdr:cNvPr id="640" name="直線コネクタ 639"/>
        <xdr:cNvCxnSpPr/>
      </xdr:nvCxnSpPr>
      <xdr:spPr>
        <a:xfrm flipV="1">
          <a:off x="16318864" y="17495520"/>
          <a:ext cx="0" cy="969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123462</xdr:rowOff>
    </xdr:from>
    <xdr:ext cx="405111" cy="259045"/>
    <xdr:sp macro="" textlink="">
      <xdr:nvSpPr>
        <xdr:cNvPr id="641" name="【公民館】&#10;有形固定資産減価償却率最小値テキスト"/>
        <xdr:cNvSpPr txBox="1"/>
      </xdr:nvSpPr>
      <xdr:spPr>
        <a:xfrm>
          <a:off x="16408400" y="1846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428625</xdr:colOff>
      <xdr:row>107</xdr:row>
      <xdr:rowOff>119635</xdr:rowOff>
    </xdr:from>
    <xdr:to>
      <xdr:col>23</xdr:col>
      <xdr:colOff>606425</xdr:colOff>
      <xdr:row>107</xdr:row>
      <xdr:rowOff>119635</xdr:rowOff>
    </xdr:to>
    <xdr:cxnSp macro="">
      <xdr:nvCxnSpPr>
        <xdr:cNvPr id="642" name="直線コネクタ 641"/>
        <xdr:cNvCxnSpPr/>
      </xdr:nvCxnSpPr>
      <xdr:spPr>
        <a:xfrm>
          <a:off x="16230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125747</xdr:rowOff>
    </xdr:from>
    <xdr:ext cx="405111" cy="259045"/>
    <xdr:sp macro="" textlink="">
      <xdr:nvSpPr>
        <xdr:cNvPr id="643" name="【公民館】&#10;有形固定資産減価償却率最大値テキスト"/>
        <xdr:cNvSpPr txBox="1"/>
      </xdr:nvSpPr>
      <xdr:spPr>
        <a:xfrm>
          <a:off x="16408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102</xdr:row>
      <xdr:rowOff>7620</xdr:rowOff>
    </xdr:from>
    <xdr:to>
      <xdr:col>23</xdr:col>
      <xdr:colOff>606425</xdr:colOff>
      <xdr:row>102</xdr:row>
      <xdr:rowOff>7620</xdr:rowOff>
    </xdr:to>
    <xdr:cxnSp macro="">
      <xdr:nvCxnSpPr>
        <xdr:cNvPr id="644" name="直線コネクタ 643"/>
        <xdr:cNvCxnSpPr/>
      </xdr:nvCxnSpPr>
      <xdr:spPr>
        <a:xfrm>
          <a:off x="16230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40403</xdr:rowOff>
    </xdr:from>
    <xdr:ext cx="405111" cy="259045"/>
    <xdr:sp macro="" textlink="">
      <xdr:nvSpPr>
        <xdr:cNvPr id="645" name="【公民館】&#10;有形固定資産減価償却率平均値テキスト"/>
        <xdr:cNvSpPr txBox="1"/>
      </xdr:nvSpPr>
      <xdr:spPr>
        <a:xfrm>
          <a:off x="16408400" y="1787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61976</xdr:rowOff>
    </xdr:from>
    <xdr:to>
      <xdr:col>23</xdr:col>
      <xdr:colOff>568325</xdr:colOff>
      <xdr:row>104</xdr:row>
      <xdr:rowOff>163576</xdr:rowOff>
    </xdr:to>
    <xdr:sp macro="" textlink="">
      <xdr:nvSpPr>
        <xdr:cNvPr id="646" name="フローチャート : 判断 645"/>
        <xdr:cNvSpPr/>
      </xdr:nvSpPr>
      <xdr:spPr>
        <a:xfrm>
          <a:off x="162687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2539</xdr:rowOff>
    </xdr:from>
    <xdr:to>
      <xdr:col>22</xdr:col>
      <xdr:colOff>415925</xdr:colOff>
      <xdr:row>106</xdr:row>
      <xdr:rowOff>104139</xdr:rowOff>
    </xdr:to>
    <xdr:sp macro="" textlink="">
      <xdr:nvSpPr>
        <xdr:cNvPr id="647" name="フローチャート : 判断 646"/>
        <xdr:cNvSpPr/>
      </xdr:nvSpPr>
      <xdr:spPr>
        <a:xfrm>
          <a:off x="15430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41402</xdr:rowOff>
    </xdr:from>
    <xdr:to>
      <xdr:col>23</xdr:col>
      <xdr:colOff>568325</xdr:colOff>
      <xdr:row>103</xdr:row>
      <xdr:rowOff>143002</xdr:rowOff>
    </xdr:to>
    <xdr:sp macro="" textlink="">
      <xdr:nvSpPr>
        <xdr:cNvPr id="653" name="円/楕円 652"/>
        <xdr:cNvSpPr/>
      </xdr:nvSpPr>
      <xdr:spPr>
        <a:xfrm>
          <a:off x="162687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64279</xdr:rowOff>
    </xdr:from>
    <xdr:ext cx="405111" cy="259045"/>
    <xdr:sp macro="" textlink="">
      <xdr:nvSpPr>
        <xdr:cNvPr id="654" name="【公民館】&#10;有形固定資産減価償却率該当値テキスト"/>
        <xdr:cNvSpPr txBox="1"/>
      </xdr:nvSpPr>
      <xdr:spPr>
        <a:xfrm>
          <a:off x="16408400" y="1755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50546</xdr:rowOff>
    </xdr:from>
    <xdr:to>
      <xdr:col>22</xdr:col>
      <xdr:colOff>415925</xdr:colOff>
      <xdr:row>103</xdr:row>
      <xdr:rowOff>152146</xdr:rowOff>
    </xdr:to>
    <xdr:sp macro="" textlink="">
      <xdr:nvSpPr>
        <xdr:cNvPr id="655" name="円/楕円 654"/>
        <xdr:cNvSpPr/>
      </xdr:nvSpPr>
      <xdr:spPr>
        <a:xfrm>
          <a:off x="15430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92202</xdr:rowOff>
    </xdr:from>
    <xdr:to>
      <xdr:col>23</xdr:col>
      <xdr:colOff>517525</xdr:colOff>
      <xdr:row>103</xdr:row>
      <xdr:rowOff>101346</xdr:rowOff>
    </xdr:to>
    <xdr:cxnSp macro="">
      <xdr:nvCxnSpPr>
        <xdr:cNvPr id="656" name="直線コネクタ 655"/>
        <xdr:cNvCxnSpPr/>
      </xdr:nvCxnSpPr>
      <xdr:spPr>
        <a:xfrm flipV="1">
          <a:off x="15481300" y="177515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95266</xdr:rowOff>
    </xdr:from>
    <xdr:ext cx="405111" cy="259045"/>
    <xdr:sp macro="" textlink="">
      <xdr:nvSpPr>
        <xdr:cNvPr id="657" name="n_1aveValue【公民館】&#10;有形固定資産減価償却率"/>
        <xdr:cNvSpPr txBox="1"/>
      </xdr:nvSpPr>
      <xdr:spPr>
        <a:xfrm>
          <a:off x="15266043"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168673</xdr:rowOff>
    </xdr:from>
    <xdr:ext cx="405111" cy="259045"/>
    <xdr:sp macro="" textlink="">
      <xdr:nvSpPr>
        <xdr:cNvPr id="658" name="n_1mainValue【公民館】&#10;有形固定資産減価償却率"/>
        <xdr:cNvSpPr txBox="1"/>
      </xdr:nvSpPr>
      <xdr:spPr>
        <a:xfrm>
          <a:off x="15266043"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69" name="直線コネクタ 6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70" name="テキスト ボックス 6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71" name="直線コネクタ 6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72" name="テキスト ボックス 6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73" name="直線コネクタ 6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74" name="テキスト ボックス 6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5" name="直線コネクタ 6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6" name="テキスト ボックス 6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107</xdr:row>
      <xdr:rowOff>110489</xdr:rowOff>
    </xdr:to>
    <xdr:cxnSp macro="">
      <xdr:nvCxnSpPr>
        <xdr:cNvPr id="680" name="直線コネクタ 679"/>
        <xdr:cNvCxnSpPr/>
      </xdr:nvCxnSpPr>
      <xdr:spPr>
        <a:xfrm flipV="1">
          <a:off x="22160864" y="172212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81"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82" name="直線コネクタ 681"/>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683" name="【公民館】&#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684" name="直線コネクタ 683"/>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83838</xdr:rowOff>
    </xdr:from>
    <xdr:ext cx="469744" cy="259045"/>
    <xdr:sp macro="" textlink="">
      <xdr:nvSpPr>
        <xdr:cNvPr id="685" name="【公民館】&#10;一人当たり面積平均値テキスト"/>
        <xdr:cNvSpPr txBox="1"/>
      </xdr:nvSpPr>
      <xdr:spPr>
        <a:xfrm>
          <a:off x="22250400" y="1774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105411</xdr:rowOff>
    </xdr:from>
    <xdr:to>
      <xdr:col>32</xdr:col>
      <xdr:colOff>238125</xdr:colOff>
      <xdr:row>104</xdr:row>
      <xdr:rowOff>35561</xdr:rowOff>
    </xdr:to>
    <xdr:sp macro="" textlink="">
      <xdr:nvSpPr>
        <xdr:cNvPr id="686" name="フローチャート : 判断 685"/>
        <xdr:cNvSpPr/>
      </xdr:nvSpPr>
      <xdr:spPr>
        <a:xfrm>
          <a:off x="22110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93980</xdr:rowOff>
    </xdr:from>
    <xdr:to>
      <xdr:col>31</xdr:col>
      <xdr:colOff>85725</xdr:colOff>
      <xdr:row>103</xdr:row>
      <xdr:rowOff>24130</xdr:rowOff>
    </xdr:to>
    <xdr:sp macro="" textlink="">
      <xdr:nvSpPr>
        <xdr:cNvPr id="687" name="フローチャート : 判断 686"/>
        <xdr:cNvSpPr/>
      </xdr:nvSpPr>
      <xdr:spPr>
        <a:xfrm>
          <a:off x="21272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25400</xdr:rowOff>
    </xdr:from>
    <xdr:to>
      <xdr:col>32</xdr:col>
      <xdr:colOff>238125</xdr:colOff>
      <xdr:row>100</xdr:row>
      <xdr:rowOff>127000</xdr:rowOff>
    </xdr:to>
    <xdr:sp macro="" textlink="">
      <xdr:nvSpPr>
        <xdr:cNvPr id="693" name="円/楕円 692"/>
        <xdr:cNvSpPr/>
      </xdr:nvSpPr>
      <xdr:spPr>
        <a:xfrm>
          <a:off x="22110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149877</xdr:rowOff>
    </xdr:from>
    <xdr:ext cx="469744" cy="259045"/>
    <xdr:sp macro="" textlink="">
      <xdr:nvSpPr>
        <xdr:cNvPr id="694" name="【公民館】&#10;一人当たり面積該当値テキスト"/>
        <xdr:cNvSpPr txBox="1"/>
      </xdr:nvSpPr>
      <xdr:spPr>
        <a:xfrm>
          <a:off x="222504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25400</xdr:rowOff>
    </xdr:from>
    <xdr:to>
      <xdr:col>31</xdr:col>
      <xdr:colOff>85725</xdr:colOff>
      <xdr:row>100</xdr:row>
      <xdr:rowOff>127000</xdr:rowOff>
    </xdr:to>
    <xdr:sp macro="" textlink="">
      <xdr:nvSpPr>
        <xdr:cNvPr id="695" name="円/楕円 694"/>
        <xdr:cNvSpPr/>
      </xdr:nvSpPr>
      <xdr:spPr>
        <a:xfrm>
          <a:off x="2127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76200</xdr:rowOff>
    </xdr:from>
    <xdr:to>
      <xdr:col>32</xdr:col>
      <xdr:colOff>187325</xdr:colOff>
      <xdr:row>100</xdr:row>
      <xdr:rowOff>76200</xdr:rowOff>
    </xdr:to>
    <xdr:cxnSp macro="">
      <xdr:nvCxnSpPr>
        <xdr:cNvPr id="696" name="直線コネクタ 695"/>
        <xdr:cNvCxnSpPr/>
      </xdr:nvCxnSpPr>
      <xdr:spPr>
        <a:xfrm>
          <a:off x="21323300" y="1722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15257</xdr:rowOff>
    </xdr:from>
    <xdr:ext cx="469744" cy="259045"/>
    <xdr:sp macro="" textlink="">
      <xdr:nvSpPr>
        <xdr:cNvPr id="697" name="n_1aveValue【公民館】&#10;一人当たり面積"/>
        <xdr:cNvSpPr txBox="1"/>
      </xdr:nvSpPr>
      <xdr:spPr>
        <a:xfrm>
          <a:off x="210757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143527</xdr:rowOff>
    </xdr:from>
    <xdr:ext cx="469744" cy="259045"/>
    <xdr:sp macro="" textlink="">
      <xdr:nvSpPr>
        <xdr:cNvPr id="698" name="n_1mainValue【公民館】&#10;一人当たり面積"/>
        <xdr:cNvSpPr txBox="1"/>
      </xdr:nvSpPr>
      <xdr:spPr>
        <a:xfrm>
          <a:off x="21075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a:p>
          <a:r>
            <a:rPr kumimoji="1" lang="ja-JP" altLang="en-US" sz="1300">
              <a:latin typeface="ＭＳ Ｐゴシック"/>
            </a:rPr>
            <a:t>類似団体と比較して有形固定資産減価償却率が特に高くなっている施設は、公営住宅、児童館です。</a:t>
          </a:r>
        </a:p>
        <a:p>
          <a:r>
            <a:rPr kumimoji="1" lang="ja-JP" altLang="en-US" sz="1300">
              <a:latin typeface="ＭＳ Ｐゴシック"/>
            </a:rPr>
            <a:t>公営住宅については、人口減少等需要の動向に応じ、管理戸数の適正化を進めるため、平成２８年度は３市営住宅を解体・売却するなど、小規模なもの、老朽化の著しいものについては、再編・統合を推進していきます。</a:t>
          </a:r>
        </a:p>
        <a:p>
          <a:r>
            <a:rPr kumimoji="1" lang="ja-JP" altLang="en-US" sz="1300">
              <a:latin typeface="ＭＳ Ｐゴシック"/>
            </a:rPr>
            <a:t>児童館については、子育て支援のニーズを踏まえ、あり方を検討していきます。</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708,652
697,437
789.95
288,551,072
278,930,700
7,537,255
166,755,651
312,103,946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37011</xdr:rowOff>
    </xdr:from>
    <xdr:to>
      <xdr:col>6</xdr:col>
      <xdr:colOff>510540</xdr:colOff>
      <xdr:row>41</xdr:row>
      <xdr:rowOff>45176</xdr:rowOff>
    </xdr:to>
    <xdr:cxnSp macro="">
      <xdr:nvCxnSpPr>
        <xdr:cNvPr id="59" name="直線コネクタ 58"/>
        <xdr:cNvCxnSpPr/>
      </xdr:nvCxnSpPr>
      <xdr:spPr>
        <a:xfrm flipV="1">
          <a:off x="4634865" y="586631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49003</xdr:rowOff>
    </xdr:from>
    <xdr:ext cx="405111" cy="259045"/>
    <xdr:sp macro="" textlink="">
      <xdr:nvSpPr>
        <xdr:cNvPr id="60" name="【図書館】&#10;有形固定資産減価償却率最小値テキスト"/>
        <xdr:cNvSpPr txBox="1"/>
      </xdr:nvSpPr>
      <xdr:spPr>
        <a:xfrm>
          <a:off x="4724400" y="707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422275</xdr:colOff>
      <xdr:row>41</xdr:row>
      <xdr:rowOff>45176</xdr:rowOff>
    </xdr:from>
    <xdr:to>
      <xdr:col>6</xdr:col>
      <xdr:colOff>600075</xdr:colOff>
      <xdr:row>41</xdr:row>
      <xdr:rowOff>45176</xdr:rowOff>
    </xdr:to>
    <xdr:cxnSp macro="">
      <xdr:nvCxnSpPr>
        <xdr:cNvPr id="61" name="直線コネクタ 60"/>
        <xdr:cNvCxnSpPr/>
      </xdr:nvCxnSpPr>
      <xdr:spPr>
        <a:xfrm>
          <a:off x="4546600" y="707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155138</xdr:rowOff>
    </xdr:from>
    <xdr:ext cx="405111" cy="259045"/>
    <xdr:sp macro="" textlink="">
      <xdr:nvSpPr>
        <xdr:cNvPr id="62" name="【図書館】&#10;有形固定資産減価償却率最大値テキスト"/>
        <xdr:cNvSpPr txBox="1"/>
      </xdr:nvSpPr>
      <xdr:spPr>
        <a:xfrm>
          <a:off x="47244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6</xdr:col>
      <xdr:colOff>422275</xdr:colOff>
      <xdr:row>34</xdr:row>
      <xdr:rowOff>37011</xdr:rowOff>
    </xdr:from>
    <xdr:to>
      <xdr:col>6</xdr:col>
      <xdr:colOff>600075</xdr:colOff>
      <xdr:row>34</xdr:row>
      <xdr:rowOff>37011</xdr:rowOff>
    </xdr:to>
    <xdr:cxnSp macro="">
      <xdr:nvCxnSpPr>
        <xdr:cNvPr id="63" name="直線コネクタ 62"/>
        <xdr:cNvCxnSpPr/>
      </xdr:nvCxnSpPr>
      <xdr:spPr>
        <a:xfrm>
          <a:off x="4546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123026</xdr:rowOff>
    </xdr:from>
    <xdr:ext cx="405111" cy="259045"/>
    <xdr:sp macro="" textlink="">
      <xdr:nvSpPr>
        <xdr:cNvPr id="64" name="【図書館】&#10;有形固定資産減価償却率平均値テキスト"/>
        <xdr:cNvSpPr txBox="1"/>
      </xdr:nvSpPr>
      <xdr:spPr>
        <a:xfrm>
          <a:off x="47244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144599</xdr:rowOff>
    </xdr:from>
    <xdr:to>
      <xdr:col>6</xdr:col>
      <xdr:colOff>561975</xdr:colOff>
      <xdr:row>38</xdr:row>
      <xdr:rowOff>74749</xdr:rowOff>
    </xdr:to>
    <xdr:sp macro="" textlink="">
      <xdr:nvSpPr>
        <xdr:cNvPr id="65" name="フローチャート : 判断 64"/>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6" name="フローチャート :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95267</xdr:rowOff>
    </xdr:from>
    <xdr:ext cx="405111" cy="259045"/>
    <xdr:sp macro="" textlink="">
      <xdr:nvSpPr>
        <xdr:cNvPr id="67"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157661</xdr:rowOff>
    </xdr:from>
    <xdr:to>
      <xdr:col>6</xdr:col>
      <xdr:colOff>561975</xdr:colOff>
      <xdr:row>34</xdr:row>
      <xdr:rowOff>87811</xdr:rowOff>
    </xdr:to>
    <xdr:sp macro="" textlink="">
      <xdr:nvSpPr>
        <xdr:cNvPr id="73" name="円/楕円 72"/>
        <xdr:cNvSpPr/>
      </xdr:nvSpPr>
      <xdr:spPr>
        <a:xfrm>
          <a:off x="45847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110688</xdr:rowOff>
    </xdr:from>
    <xdr:ext cx="405111" cy="259045"/>
    <xdr:sp macro="" textlink="">
      <xdr:nvSpPr>
        <xdr:cNvPr id="74" name="【図書館】&#10;有形固定資産減価償却率該当値テキスト"/>
        <xdr:cNvSpPr txBox="1"/>
      </xdr:nvSpPr>
      <xdr:spPr>
        <a:xfrm>
          <a:off x="4724400" y="57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51526</xdr:rowOff>
    </xdr:from>
    <xdr:to>
      <xdr:col>5</xdr:col>
      <xdr:colOff>409575</xdr:colOff>
      <xdr:row>34</xdr:row>
      <xdr:rowOff>153126</xdr:rowOff>
    </xdr:to>
    <xdr:sp macro="" textlink="">
      <xdr:nvSpPr>
        <xdr:cNvPr id="75" name="円/楕円 74"/>
        <xdr:cNvSpPr/>
      </xdr:nvSpPr>
      <xdr:spPr>
        <a:xfrm>
          <a:off x="37465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37011</xdr:rowOff>
    </xdr:from>
    <xdr:to>
      <xdr:col>6</xdr:col>
      <xdr:colOff>511175</xdr:colOff>
      <xdr:row>34</xdr:row>
      <xdr:rowOff>102326</xdr:rowOff>
    </xdr:to>
    <xdr:cxnSp macro="">
      <xdr:nvCxnSpPr>
        <xdr:cNvPr id="76" name="直線コネクタ 75"/>
        <xdr:cNvCxnSpPr/>
      </xdr:nvCxnSpPr>
      <xdr:spPr>
        <a:xfrm flipV="1">
          <a:off x="3797300" y="586631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32</xdr:row>
      <xdr:rowOff>169653</xdr:rowOff>
    </xdr:from>
    <xdr:ext cx="405111" cy="259045"/>
    <xdr:sp macro="" textlink="">
      <xdr:nvSpPr>
        <xdr:cNvPr id="77" name="n_1mainValue【図書館】&#10;有形固定資産減価償却率"/>
        <xdr:cNvSpPr txBox="1"/>
      </xdr:nvSpPr>
      <xdr:spPr>
        <a:xfrm>
          <a:off x="3582043" y="56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0</xdr:rowOff>
    </xdr:from>
    <xdr:to>
      <xdr:col>15</xdr:col>
      <xdr:colOff>180340</xdr:colOff>
      <xdr:row>42</xdr:row>
      <xdr:rowOff>38100</xdr:rowOff>
    </xdr:to>
    <xdr:cxnSp macro="">
      <xdr:nvCxnSpPr>
        <xdr:cNvPr id="102" name="直線コネクタ 101"/>
        <xdr:cNvCxnSpPr/>
      </xdr:nvCxnSpPr>
      <xdr:spPr>
        <a:xfrm flipV="1">
          <a:off x="10476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103"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104" name="直線コネクタ 103"/>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118127</xdr:rowOff>
    </xdr:from>
    <xdr:ext cx="469744" cy="259045"/>
    <xdr:sp macro="" textlink="">
      <xdr:nvSpPr>
        <xdr:cNvPr id="105" name="【図書館】&#10;一人当たり面積最大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34</xdr:row>
      <xdr:rowOff>0</xdr:rowOff>
    </xdr:from>
    <xdr:to>
      <xdr:col>15</xdr:col>
      <xdr:colOff>269875</xdr:colOff>
      <xdr:row>34</xdr:row>
      <xdr:rowOff>0</xdr:rowOff>
    </xdr:to>
    <xdr:cxnSp macro="">
      <xdr:nvCxnSpPr>
        <xdr:cNvPr id="106" name="直線コネクタ 10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10177</xdr:rowOff>
    </xdr:from>
    <xdr:ext cx="469744" cy="259045"/>
    <xdr:sp macro="" textlink="">
      <xdr:nvSpPr>
        <xdr:cNvPr id="107" name="【図書館】&#10;一人当たり面積平均値テキスト"/>
        <xdr:cNvSpPr txBox="1"/>
      </xdr:nvSpPr>
      <xdr:spPr>
        <a:xfrm>
          <a:off x="105664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158750</xdr:rowOff>
    </xdr:from>
    <xdr:to>
      <xdr:col>15</xdr:col>
      <xdr:colOff>231775</xdr:colOff>
      <xdr:row>40</xdr:row>
      <xdr:rowOff>88900</xdr:rowOff>
    </xdr:to>
    <xdr:sp macro="" textlink="">
      <xdr:nvSpPr>
        <xdr:cNvPr id="108" name="フローチャート : 判断 107"/>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9" name="フローチャート : 判断 108"/>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67327</xdr:rowOff>
    </xdr:from>
    <xdr:ext cx="469744" cy="259045"/>
    <xdr:sp macro="" textlink="">
      <xdr:nvSpPr>
        <xdr:cNvPr id="110"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82550</xdr:rowOff>
    </xdr:from>
    <xdr:to>
      <xdr:col>15</xdr:col>
      <xdr:colOff>231775</xdr:colOff>
      <xdr:row>42</xdr:row>
      <xdr:rowOff>12700</xdr:rowOff>
    </xdr:to>
    <xdr:sp macro="" textlink="">
      <xdr:nvSpPr>
        <xdr:cNvPr id="116" name="円/楕円 115"/>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168927</xdr:rowOff>
    </xdr:from>
    <xdr:ext cx="469744" cy="259045"/>
    <xdr:sp macro="" textlink="">
      <xdr:nvSpPr>
        <xdr:cNvPr id="117" name="【図書館】&#10;一人当たり面積該当値テキスト"/>
        <xdr:cNvSpPr txBox="1"/>
      </xdr:nvSpPr>
      <xdr:spPr>
        <a:xfrm>
          <a:off x="105664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82550</xdr:rowOff>
    </xdr:from>
    <xdr:to>
      <xdr:col>14</xdr:col>
      <xdr:colOff>79375</xdr:colOff>
      <xdr:row>42</xdr:row>
      <xdr:rowOff>12700</xdr:rowOff>
    </xdr:to>
    <xdr:sp macro="" textlink="">
      <xdr:nvSpPr>
        <xdr:cNvPr id="118" name="円/楕円 117"/>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133350</xdr:rowOff>
    </xdr:from>
    <xdr:to>
      <xdr:col>15</xdr:col>
      <xdr:colOff>180975</xdr:colOff>
      <xdr:row>41</xdr:row>
      <xdr:rowOff>133350</xdr:rowOff>
    </xdr:to>
    <xdr:cxnSp macro="">
      <xdr:nvCxnSpPr>
        <xdr:cNvPr id="119" name="直線コネクタ 118"/>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42</xdr:row>
      <xdr:rowOff>3827</xdr:rowOff>
    </xdr:from>
    <xdr:ext cx="469744" cy="259045"/>
    <xdr:sp macro="" textlink="">
      <xdr:nvSpPr>
        <xdr:cNvPr id="120"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20574</xdr:rowOff>
    </xdr:from>
    <xdr:to>
      <xdr:col>6</xdr:col>
      <xdr:colOff>510540</xdr:colOff>
      <xdr:row>64</xdr:row>
      <xdr:rowOff>18288</xdr:rowOff>
    </xdr:to>
    <xdr:cxnSp macro="">
      <xdr:nvCxnSpPr>
        <xdr:cNvPr id="143" name="直線コネクタ 142"/>
        <xdr:cNvCxnSpPr/>
      </xdr:nvCxnSpPr>
      <xdr:spPr>
        <a:xfrm flipV="1">
          <a:off x="4634865" y="97932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22115</xdr:rowOff>
    </xdr:from>
    <xdr:ext cx="405111" cy="259045"/>
    <xdr:sp macro="" textlink="">
      <xdr:nvSpPr>
        <xdr:cNvPr id="144" name="【体育館・プール】&#10;有形固定資産減価償却率最小値テキスト"/>
        <xdr:cNvSpPr txBox="1"/>
      </xdr:nvSpPr>
      <xdr:spPr>
        <a:xfrm>
          <a:off x="47244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64</xdr:row>
      <xdr:rowOff>18288</xdr:rowOff>
    </xdr:from>
    <xdr:to>
      <xdr:col>6</xdr:col>
      <xdr:colOff>600075</xdr:colOff>
      <xdr:row>64</xdr:row>
      <xdr:rowOff>18288</xdr:rowOff>
    </xdr:to>
    <xdr:cxnSp macro="">
      <xdr:nvCxnSpPr>
        <xdr:cNvPr id="145" name="直線コネクタ 144"/>
        <xdr:cNvCxnSpPr/>
      </xdr:nvCxnSpPr>
      <xdr:spPr>
        <a:xfrm>
          <a:off x="4546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138701</xdr:rowOff>
    </xdr:from>
    <xdr:ext cx="405111" cy="259045"/>
    <xdr:sp macro="" textlink="">
      <xdr:nvSpPr>
        <xdr:cNvPr id="146" name="【体育館・プール】&#10;有形固定資産減価償却率最大値テキスト"/>
        <xdr:cNvSpPr txBox="1"/>
      </xdr:nvSpPr>
      <xdr:spPr>
        <a:xfrm>
          <a:off x="4724400" y="956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6</xdr:col>
      <xdr:colOff>422275</xdr:colOff>
      <xdr:row>57</xdr:row>
      <xdr:rowOff>20574</xdr:rowOff>
    </xdr:from>
    <xdr:to>
      <xdr:col>6</xdr:col>
      <xdr:colOff>600075</xdr:colOff>
      <xdr:row>57</xdr:row>
      <xdr:rowOff>20574</xdr:rowOff>
    </xdr:to>
    <xdr:cxnSp macro="">
      <xdr:nvCxnSpPr>
        <xdr:cNvPr id="147" name="直線コネクタ 146"/>
        <xdr:cNvCxnSpPr/>
      </xdr:nvCxnSpPr>
      <xdr:spPr>
        <a:xfrm>
          <a:off x="4546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8"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9" name="フローチャート : 判断 14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136652</xdr:rowOff>
    </xdr:from>
    <xdr:to>
      <xdr:col>5</xdr:col>
      <xdr:colOff>409575</xdr:colOff>
      <xdr:row>61</xdr:row>
      <xdr:rowOff>66802</xdr:rowOff>
    </xdr:to>
    <xdr:sp macro="" textlink="">
      <xdr:nvSpPr>
        <xdr:cNvPr id="150" name="フローチャート : 判断 149"/>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83329</xdr:rowOff>
    </xdr:from>
    <xdr:ext cx="405111" cy="259045"/>
    <xdr:sp macro="" textlink="">
      <xdr:nvSpPr>
        <xdr:cNvPr id="151" name="n_1aveValue【体育館・プール】&#10;有形固定資産減価償却率"/>
        <xdr:cNvSpPr txBox="1"/>
      </xdr:nvSpPr>
      <xdr:spPr>
        <a:xfrm>
          <a:off x="3582043"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63500</xdr:rowOff>
    </xdr:from>
    <xdr:to>
      <xdr:col>6</xdr:col>
      <xdr:colOff>561975</xdr:colOff>
      <xdr:row>60</xdr:row>
      <xdr:rowOff>165100</xdr:rowOff>
    </xdr:to>
    <xdr:sp macro="" textlink="">
      <xdr:nvSpPr>
        <xdr:cNvPr id="157" name="円/楕円 156"/>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86377</xdr:rowOff>
    </xdr:from>
    <xdr:ext cx="405111" cy="259045"/>
    <xdr:sp macro="" textlink="">
      <xdr:nvSpPr>
        <xdr:cNvPr id="158" name="【体育館・プール】&#10;有形固定資産減価償却率該当値テキスト"/>
        <xdr:cNvSpPr txBox="1"/>
      </xdr:nvSpPr>
      <xdr:spPr>
        <a:xfrm>
          <a:off x="47244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150368</xdr:rowOff>
    </xdr:from>
    <xdr:to>
      <xdr:col>5</xdr:col>
      <xdr:colOff>409575</xdr:colOff>
      <xdr:row>61</xdr:row>
      <xdr:rowOff>80518</xdr:rowOff>
    </xdr:to>
    <xdr:sp macro="" textlink="">
      <xdr:nvSpPr>
        <xdr:cNvPr id="159" name="円/楕円 158"/>
        <xdr:cNvSpPr/>
      </xdr:nvSpPr>
      <xdr:spPr>
        <a:xfrm>
          <a:off x="3746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114300</xdr:rowOff>
    </xdr:from>
    <xdr:to>
      <xdr:col>6</xdr:col>
      <xdr:colOff>511175</xdr:colOff>
      <xdr:row>61</xdr:row>
      <xdr:rowOff>29718</xdr:rowOff>
    </xdr:to>
    <xdr:cxnSp macro="">
      <xdr:nvCxnSpPr>
        <xdr:cNvPr id="160" name="直線コネクタ 159"/>
        <xdr:cNvCxnSpPr/>
      </xdr:nvCxnSpPr>
      <xdr:spPr>
        <a:xfrm flipV="1">
          <a:off x="3797300" y="104013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71645</xdr:rowOff>
    </xdr:from>
    <xdr:ext cx="405111" cy="259045"/>
    <xdr:sp macro="" textlink="">
      <xdr:nvSpPr>
        <xdr:cNvPr id="161" name="n_1mainValue【体育館・プール】&#10;有形固定資産減価償却率"/>
        <xdr:cNvSpPr txBox="1"/>
      </xdr:nvSpPr>
      <xdr:spPr>
        <a:xfrm>
          <a:off x="3582043"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160565</xdr:rowOff>
    </xdr:from>
    <xdr:to>
      <xdr:col>15</xdr:col>
      <xdr:colOff>180340</xdr:colOff>
      <xdr:row>64</xdr:row>
      <xdr:rowOff>43543</xdr:rowOff>
    </xdr:to>
    <xdr:cxnSp macro="">
      <xdr:nvCxnSpPr>
        <xdr:cNvPr id="188" name="直線コネクタ 187"/>
        <xdr:cNvCxnSpPr/>
      </xdr:nvCxnSpPr>
      <xdr:spPr>
        <a:xfrm flipV="1">
          <a:off x="10476865" y="95903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89"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90" name="直線コネクタ 189"/>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107242</xdr:rowOff>
    </xdr:from>
    <xdr:ext cx="469744" cy="259045"/>
    <xdr:sp macro="" textlink="">
      <xdr:nvSpPr>
        <xdr:cNvPr id="191" name="【体育館・プール】&#10;一人当たり面積最大値テキスト"/>
        <xdr:cNvSpPr txBox="1"/>
      </xdr:nvSpPr>
      <xdr:spPr>
        <a:xfrm>
          <a:off x="10566400" y="93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55</xdr:row>
      <xdr:rowOff>160565</xdr:rowOff>
    </xdr:from>
    <xdr:to>
      <xdr:col>15</xdr:col>
      <xdr:colOff>269875</xdr:colOff>
      <xdr:row>55</xdr:row>
      <xdr:rowOff>160565</xdr:rowOff>
    </xdr:to>
    <xdr:cxnSp macro="">
      <xdr:nvCxnSpPr>
        <xdr:cNvPr id="192" name="直線コネクタ 191"/>
        <xdr:cNvCxnSpPr/>
      </xdr:nvCxnSpPr>
      <xdr:spPr>
        <a:xfrm>
          <a:off x="10388600" y="959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93634</xdr:rowOff>
    </xdr:from>
    <xdr:ext cx="469744" cy="259045"/>
    <xdr:sp macro="" textlink="">
      <xdr:nvSpPr>
        <xdr:cNvPr id="193" name="【体育館・プール】&#10;一人当たり面積平均値テキスト"/>
        <xdr:cNvSpPr txBox="1"/>
      </xdr:nvSpPr>
      <xdr:spPr>
        <a:xfrm>
          <a:off x="10566400" y="1055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115207</xdr:rowOff>
    </xdr:from>
    <xdr:to>
      <xdr:col>15</xdr:col>
      <xdr:colOff>231775</xdr:colOff>
      <xdr:row>62</xdr:row>
      <xdr:rowOff>45357</xdr:rowOff>
    </xdr:to>
    <xdr:sp macro="" textlink="">
      <xdr:nvSpPr>
        <xdr:cNvPr id="194" name="フローチャート : 判断 193"/>
        <xdr:cNvSpPr/>
      </xdr:nvSpPr>
      <xdr:spPr>
        <a:xfrm>
          <a:off x="104267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82550</xdr:rowOff>
    </xdr:from>
    <xdr:to>
      <xdr:col>14</xdr:col>
      <xdr:colOff>79375</xdr:colOff>
      <xdr:row>62</xdr:row>
      <xdr:rowOff>12700</xdr:rowOff>
    </xdr:to>
    <xdr:sp macro="" textlink="">
      <xdr:nvSpPr>
        <xdr:cNvPr id="195" name="フローチャート : 判断 194"/>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3827</xdr:rowOff>
    </xdr:from>
    <xdr:ext cx="469744" cy="259045"/>
    <xdr:sp macro="" textlink="">
      <xdr:nvSpPr>
        <xdr:cNvPr id="196" name="n_1aveValue【体育館・プール】&#10;一人当たり面積"/>
        <xdr:cNvSpPr txBox="1"/>
      </xdr:nvSpPr>
      <xdr:spPr>
        <a:xfrm>
          <a:off x="9391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166915</xdr:rowOff>
    </xdr:from>
    <xdr:to>
      <xdr:col>15</xdr:col>
      <xdr:colOff>231775</xdr:colOff>
      <xdr:row>61</xdr:row>
      <xdr:rowOff>97065</xdr:rowOff>
    </xdr:to>
    <xdr:sp macro="" textlink="">
      <xdr:nvSpPr>
        <xdr:cNvPr id="202" name="円/楕円 201"/>
        <xdr:cNvSpPr/>
      </xdr:nvSpPr>
      <xdr:spPr>
        <a:xfrm>
          <a:off x="10426700" y="104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18342</xdr:rowOff>
    </xdr:from>
    <xdr:ext cx="469744" cy="259045"/>
    <xdr:sp macro="" textlink="">
      <xdr:nvSpPr>
        <xdr:cNvPr id="203" name="【体育館・プール】&#10;一人当たり面積該当値テキスト"/>
        <xdr:cNvSpPr txBox="1"/>
      </xdr:nvSpPr>
      <xdr:spPr>
        <a:xfrm>
          <a:off x="10566400"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156028</xdr:rowOff>
    </xdr:from>
    <xdr:to>
      <xdr:col>14</xdr:col>
      <xdr:colOff>79375</xdr:colOff>
      <xdr:row>61</xdr:row>
      <xdr:rowOff>86178</xdr:rowOff>
    </xdr:to>
    <xdr:sp macro="" textlink="">
      <xdr:nvSpPr>
        <xdr:cNvPr id="204" name="円/楕円 203"/>
        <xdr:cNvSpPr/>
      </xdr:nvSpPr>
      <xdr:spPr>
        <a:xfrm>
          <a:off x="9588500" y="104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35378</xdr:rowOff>
    </xdr:from>
    <xdr:to>
      <xdr:col>15</xdr:col>
      <xdr:colOff>180975</xdr:colOff>
      <xdr:row>61</xdr:row>
      <xdr:rowOff>46265</xdr:rowOff>
    </xdr:to>
    <xdr:cxnSp macro="">
      <xdr:nvCxnSpPr>
        <xdr:cNvPr id="205" name="直線コネクタ 204"/>
        <xdr:cNvCxnSpPr/>
      </xdr:nvCxnSpPr>
      <xdr:spPr>
        <a:xfrm>
          <a:off x="9639300" y="104938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102705</xdr:rowOff>
    </xdr:from>
    <xdr:ext cx="469744" cy="259045"/>
    <xdr:sp macro="" textlink="">
      <xdr:nvSpPr>
        <xdr:cNvPr id="206" name="n_1mainValue【体育館・プール】&#10;一人当たり面積"/>
        <xdr:cNvSpPr txBox="1"/>
      </xdr:nvSpPr>
      <xdr:spPr>
        <a:xfrm>
          <a:off x="9391727"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132806</xdr:rowOff>
    </xdr:from>
    <xdr:to>
      <xdr:col>6</xdr:col>
      <xdr:colOff>510540</xdr:colOff>
      <xdr:row>86</xdr:row>
      <xdr:rowOff>2177</xdr:rowOff>
    </xdr:to>
    <xdr:cxnSp macro="">
      <xdr:nvCxnSpPr>
        <xdr:cNvPr id="233" name="直線コネクタ 232"/>
        <xdr:cNvCxnSpPr/>
      </xdr:nvCxnSpPr>
      <xdr:spPr>
        <a:xfrm flipV="1">
          <a:off x="4634865" y="1350590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6004</xdr:rowOff>
    </xdr:from>
    <xdr:ext cx="405111" cy="259045"/>
    <xdr:sp macro="" textlink="">
      <xdr:nvSpPr>
        <xdr:cNvPr id="234" name="【福祉施設】&#10;有形固定資産減価償却率最小値テキスト"/>
        <xdr:cNvSpPr txBox="1"/>
      </xdr:nvSpPr>
      <xdr:spPr>
        <a:xfrm>
          <a:off x="47244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422275</xdr:colOff>
      <xdr:row>86</xdr:row>
      <xdr:rowOff>2177</xdr:rowOff>
    </xdr:from>
    <xdr:to>
      <xdr:col>6</xdr:col>
      <xdr:colOff>600075</xdr:colOff>
      <xdr:row>86</xdr:row>
      <xdr:rowOff>2177</xdr:rowOff>
    </xdr:to>
    <xdr:cxnSp macro="">
      <xdr:nvCxnSpPr>
        <xdr:cNvPr id="235" name="直線コネクタ 234"/>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79483</xdr:rowOff>
    </xdr:from>
    <xdr:ext cx="405111" cy="259045"/>
    <xdr:sp macro="" textlink="">
      <xdr:nvSpPr>
        <xdr:cNvPr id="236" name="【福祉施設】&#10;有形固定資産減価償却率最大値テキスト"/>
        <xdr:cNvSpPr txBox="1"/>
      </xdr:nvSpPr>
      <xdr:spPr>
        <a:xfrm>
          <a:off x="4724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237" name="直線コネクタ 236"/>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135545</xdr:rowOff>
    </xdr:from>
    <xdr:ext cx="405111" cy="259045"/>
    <xdr:sp macro="" textlink="">
      <xdr:nvSpPr>
        <xdr:cNvPr id="238" name="【福祉施設】&#10;有形固定資産減価償却率平均値テキスト"/>
        <xdr:cNvSpPr txBox="1"/>
      </xdr:nvSpPr>
      <xdr:spPr>
        <a:xfrm>
          <a:off x="47244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39" name="フローチャート : 判断 238"/>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130992</xdr:rowOff>
    </xdr:from>
    <xdr:to>
      <xdr:col>5</xdr:col>
      <xdr:colOff>409575</xdr:colOff>
      <xdr:row>83</xdr:row>
      <xdr:rowOff>61142</xdr:rowOff>
    </xdr:to>
    <xdr:sp macro="" textlink="">
      <xdr:nvSpPr>
        <xdr:cNvPr id="240" name="フローチャート : 判断 239"/>
        <xdr:cNvSpPr/>
      </xdr:nvSpPr>
      <xdr:spPr>
        <a:xfrm>
          <a:off x="3746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77669</xdr:rowOff>
    </xdr:from>
    <xdr:ext cx="405111" cy="259045"/>
    <xdr:sp macro="" textlink="">
      <xdr:nvSpPr>
        <xdr:cNvPr id="241" name="n_1aveValue【福祉施設】&#10;有形固定資産減価償却率"/>
        <xdr:cNvSpPr txBox="1"/>
      </xdr:nvSpPr>
      <xdr:spPr>
        <a:xfrm>
          <a:off x="3582043"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150586</xdr:rowOff>
    </xdr:from>
    <xdr:to>
      <xdr:col>6</xdr:col>
      <xdr:colOff>561975</xdr:colOff>
      <xdr:row>83</xdr:row>
      <xdr:rowOff>80736</xdr:rowOff>
    </xdr:to>
    <xdr:sp macro="" textlink="">
      <xdr:nvSpPr>
        <xdr:cNvPr id="247" name="円/楕円 246"/>
        <xdr:cNvSpPr/>
      </xdr:nvSpPr>
      <xdr:spPr>
        <a:xfrm>
          <a:off x="4584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2013</xdr:rowOff>
    </xdr:from>
    <xdr:ext cx="405111" cy="259045"/>
    <xdr:sp macro="" textlink="">
      <xdr:nvSpPr>
        <xdr:cNvPr id="248" name="【福祉施設】&#10;有形固定資産減価償却率該当値テキスト"/>
        <xdr:cNvSpPr txBox="1"/>
      </xdr:nvSpPr>
      <xdr:spPr>
        <a:xfrm>
          <a:off x="4724400" y="1406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50981</xdr:rowOff>
    </xdr:from>
    <xdr:to>
      <xdr:col>5</xdr:col>
      <xdr:colOff>409575</xdr:colOff>
      <xdr:row>83</xdr:row>
      <xdr:rowOff>152581</xdr:rowOff>
    </xdr:to>
    <xdr:sp macro="" textlink="">
      <xdr:nvSpPr>
        <xdr:cNvPr id="249" name="円/楕円 248"/>
        <xdr:cNvSpPr/>
      </xdr:nvSpPr>
      <xdr:spPr>
        <a:xfrm>
          <a:off x="3746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29936</xdr:rowOff>
    </xdr:from>
    <xdr:to>
      <xdr:col>6</xdr:col>
      <xdr:colOff>511175</xdr:colOff>
      <xdr:row>83</xdr:row>
      <xdr:rowOff>101781</xdr:rowOff>
    </xdr:to>
    <xdr:cxnSp macro="">
      <xdr:nvCxnSpPr>
        <xdr:cNvPr id="250" name="直線コネクタ 249"/>
        <xdr:cNvCxnSpPr/>
      </xdr:nvCxnSpPr>
      <xdr:spPr>
        <a:xfrm flipV="1">
          <a:off x="3797300" y="1426028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143708</xdr:rowOff>
    </xdr:from>
    <xdr:ext cx="405111" cy="259045"/>
    <xdr:sp macro="" textlink="">
      <xdr:nvSpPr>
        <xdr:cNvPr id="251" name="n_1mainValue【福祉施設】&#10;有形固定資産減価償却率"/>
        <xdr:cNvSpPr txBox="1"/>
      </xdr:nvSpPr>
      <xdr:spPr>
        <a:xfrm>
          <a:off x="3582043"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2" name="テキスト ボックス 26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86</xdr:row>
      <xdr:rowOff>129539</xdr:rowOff>
    </xdr:to>
    <xdr:cxnSp macro="">
      <xdr:nvCxnSpPr>
        <xdr:cNvPr id="274" name="直線コネクタ 273"/>
        <xdr:cNvCxnSpPr/>
      </xdr:nvCxnSpPr>
      <xdr:spPr>
        <a:xfrm flipV="1">
          <a:off x="10476865"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133366</xdr:rowOff>
    </xdr:from>
    <xdr:ext cx="469744" cy="259045"/>
    <xdr:sp macro="" textlink="">
      <xdr:nvSpPr>
        <xdr:cNvPr id="275" name="【福祉施設】&#10;一人当たり面積最小値テキスト"/>
        <xdr:cNvSpPr txBox="1"/>
      </xdr:nvSpPr>
      <xdr:spPr>
        <a:xfrm>
          <a:off x="10566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86</xdr:row>
      <xdr:rowOff>129539</xdr:rowOff>
    </xdr:from>
    <xdr:to>
      <xdr:col>15</xdr:col>
      <xdr:colOff>269875</xdr:colOff>
      <xdr:row>86</xdr:row>
      <xdr:rowOff>129539</xdr:rowOff>
    </xdr:to>
    <xdr:cxnSp macro="">
      <xdr:nvCxnSpPr>
        <xdr:cNvPr id="276" name="直線コネクタ 275"/>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77"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78" name="直線コネクタ 277"/>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78757</xdr:rowOff>
    </xdr:from>
    <xdr:ext cx="469744" cy="259045"/>
    <xdr:sp macro="" textlink="">
      <xdr:nvSpPr>
        <xdr:cNvPr id="279" name="【福祉施設】&#10;一人当たり面積平均値テキスト"/>
        <xdr:cNvSpPr txBox="1"/>
      </xdr:nvSpPr>
      <xdr:spPr>
        <a:xfrm>
          <a:off x="10566400" y="1396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80" name="フローチャート : 判断 279"/>
        <xdr:cNvSpPr/>
      </xdr:nvSpPr>
      <xdr:spPr>
        <a:xfrm>
          <a:off x="10426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81" name="フローチャート : 判断 28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116857</xdr:rowOff>
    </xdr:from>
    <xdr:ext cx="469744" cy="259045"/>
    <xdr:sp macro="" textlink="">
      <xdr:nvSpPr>
        <xdr:cNvPr id="282" name="n_1aveValue【福祉施設】&#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124461</xdr:rowOff>
    </xdr:from>
    <xdr:to>
      <xdr:col>15</xdr:col>
      <xdr:colOff>231775</xdr:colOff>
      <xdr:row>85</xdr:row>
      <xdr:rowOff>54611</xdr:rowOff>
    </xdr:to>
    <xdr:sp macro="" textlink="">
      <xdr:nvSpPr>
        <xdr:cNvPr id="288" name="円/楕円 287"/>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102888</xdr:rowOff>
    </xdr:from>
    <xdr:ext cx="469744" cy="259045"/>
    <xdr:sp macro="" textlink="">
      <xdr:nvSpPr>
        <xdr:cNvPr id="289" name="【福祉施設】&#10;一人当たり面積該当値テキスト"/>
        <xdr:cNvSpPr txBox="1"/>
      </xdr:nvSpPr>
      <xdr:spPr>
        <a:xfrm>
          <a:off x="105664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124461</xdr:rowOff>
    </xdr:from>
    <xdr:to>
      <xdr:col>14</xdr:col>
      <xdr:colOff>79375</xdr:colOff>
      <xdr:row>85</xdr:row>
      <xdr:rowOff>54611</xdr:rowOff>
    </xdr:to>
    <xdr:sp macro="" textlink="">
      <xdr:nvSpPr>
        <xdr:cNvPr id="290" name="円/楕円 289"/>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3811</xdr:rowOff>
    </xdr:from>
    <xdr:to>
      <xdr:col>15</xdr:col>
      <xdr:colOff>180975</xdr:colOff>
      <xdr:row>85</xdr:row>
      <xdr:rowOff>3811</xdr:rowOff>
    </xdr:to>
    <xdr:cxnSp macro="">
      <xdr:nvCxnSpPr>
        <xdr:cNvPr id="291" name="直線コネクタ 290"/>
        <xdr:cNvCxnSpPr/>
      </xdr:nvCxnSpPr>
      <xdr:spPr>
        <a:xfrm>
          <a:off x="9639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45738</xdr:rowOff>
    </xdr:from>
    <xdr:ext cx="469744" cy="259045"/>
    <xdr:sp macro="" textlink="">
      <xdr:nvSpPr>
        <xdr:cNvPr id="292" name="n_1main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4" name="直線コネクタ 30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5" name="テキスト ボックス 30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6" name="直線コネクタ 30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7" name="テキスト ボックス 30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8" name="直線コネクタ 30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9" name="テキスト ボックス 30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0" name="直線コネクタ 30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1" name="テキスト ボックス 31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108</xdr:row>
      <xdr:rowOff>160782</xdr:rowOff>
    </xdr:to>
    <xdr:cxnSp macro="">
      <xdr:nvCxnSpPr>
        <xdr:cNvPr id="315" name="直線コネクタ 314"/>
        <xdr:cNvCxnSpPr/>
      </xdr:nvCxnSpPr>
      <xdr:spPr>
        <a:xfrm flipV="1">
          <a:off x="4634865" y="1726692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164609</xdr:rowOff>
    </xdr:from>
    <xdr:ext cx="405111" cy="259045"/>
    <xdr:sp macro="" textlink="">
      <xdr:nvSpPr>
        <xdr:cNvPr id="316" name="【市民会館】&#10;有形固定資産減価償却率最小値テキスト"/>
        <xdr:cNvSpPr txBox="1"/>
      </xdr:nvSpPr>
      <xdr:spPr>
        <a:xfrm>
          <a:off x="4724400" y="1868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6</xdr:col>
      <xdr:colOff>422275</xdr:colOff>
      <xdr:row>108</xdr:row>
      <xdr:rowOff>160782</xdr:rowOff>
    </xdr:from>
    <xdr:to>
      <xdr:col>6</xdr:col>
      <xdr:colOff>600075</xdr:colOff>
      <xdr:row>108</xdr:row>
      <xdr:rowOff>160782</xdr:rowOff>
    </xdr:to>
    <xdr:cxnSp macro="">
      <xdr:nvCxnSpPr>
        <xdr:cNvPr id="317" name="直線コネクタ 316"/>
        <xdr:cNvCxnSpPr/>
      </xdr:nvCxnSpPr>
      <xdr:spPr>
        <a:xfrm>
          <a:off x="4546600" y="1867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8"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9" name="直線コネクタ 318"/>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115840</xdr:rowOff>
    </xdr:from>
    <xdr:ext cx="405111" cy="259045"/>
    <xdr:sp macro="" textlink="">
      <xdr:nvSpPr>
        <xdr:cNvPr id="320" name="【市民会館】&#10;有形固定資産減価償却率平均値テキスト"/>
        <xdr:cNvSpPr txBox="1"/>
      </xdr:nvSpPr>
      <xdr:spPr>
        <a:xfrm>
          <a:off x="4724400" y="18289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137413</xdr:rowOff>
    </xdr:from>
    <xdr:to>
      <xdr:col>6</xdr:col>
      <xdr:colOff>561975</xdr:colOff>
      <xdr:row>107</xdr:row>
      <xdr:rowOff>67563</xdr:rowOff>
    </xdr:to>
    <xdr:sp macro="" textlink="">
      <xdr:nvSpPr>
        <xdr:cNvPr id="321" name="フローチャート : 判断 320"/>
        <xdr:cNvSpPr/>
      </xdr:nvSpPr>
      <xdr:spPr>
        <a:xfrm>
          <a:off x="45847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91694</xdr:rowOff>
    </xdr:from>
    <xdr:to>
      <xdr:col>5</xdr:col>
      <xdr:colOff>409575</xdr:colOff>
      <xdr:row>107</xdr:row>
      <xdr:rowOff>21844</xdr:rowOff>
    </xdr:to>
    <xdr:sp macro="" textlink="">
      <xdr:nvSpPr>
        <xdr:cNvPr id="322" name="フローチャート : 判断 321"/>
        <xdr:cNvSpPr/>
      </xdr:nvSpPr>
      <xdr:spPr>
        <a:xfrm>
          <a:off x="3746500" y="182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12971</xdr:rowOff>
    </xdr:from>
    <xdr:ext cx="405111" cy="259045"/>
    <xdr:sp macro="" textlink="">
      <xdr:nvSpPr>
        <xdr:cNvPr id="323" name="n_1aveValue【市民会館】&#10;有形固定資産減価償却率"/>
        <xdr:cNvSpPr txBox="1"/>
      </xdr:nvSpPr>
      <xdr:spPr>
        <a:xfrm>
          <a:off x="3582043"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24" name="テキスト ボックス 3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5" name="テキスト ボックス 3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6" name="テキスト ボックス 3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7" name="テキスト ボックス 3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8" name="テキスト ボックス 3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59689</xdr:rowOff>
    </xdr:from>
    <xdr:to>
      <xdr:col>6</xdr:col>
      <xdr:colOff>561975</xdr:colOff>
      <xdr:row>105</xdr:row>
      <xdr:rowOff>161289</xdr:rowOff>
    </xdr:to>
    <xdr:sp macro="" textlink="">
      <xdr:nvSpPr>
        <xdr:cNvPr id="329" name="円/楕円 328"/>
        <xdr:cNvSpPr/>
      </xdr:nvSpPr>
      <xdr:spPr>
        <a:xfrm>
          <a:off x="4584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82566</xdr:rowOff>
    </xdr:from>
    <xdr:ext cx="405111" cy="259045"/>
    <xdr:sp macro="" textlink="">
      <xdr:nvSpPr>
        <xdr:cNvPr id="330" name="【市民会館】&#10;有形固定資産減価償却率該当値テキスト"/>
        <xdr:cNvSpPr txBox="1"/>
      </xdr:nvSpPr>
      <xdr:spPr>
        <a:xfrm>
          <a:off x="4724400" y="1791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105411</xdr:rowOff>
    </xdr:from>
    <xdr:to>
      <xdr:col>5</xdr:col>
      <xdr:colOff>409575</xdr:colOff>
      <xdr:row>106</xdr:row>
      <xdr:rowOff>35561</xdr:rowOff>
    </xdr:to>
    <xdr:sp macro="" textlink="">
      <xdr:nvSpPr>
        <xdr:cNvPr id="331" name="円/楕円 330"/>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110489</xdr:rowOff>
    </xdr:from>
    <xdr:to>
      <xdr:col>6</xdr:col>
      <xdr:colOff>511175</xdr:colOff>
      <xdr:row>105</xdr:row>
      <xdr:rowOff>156211</xdr:rowOff>
    </xdr:to>
    <xdr:cxnSp macro="">
      <xdr:nvCxnSpPr>
        <xdr:cNvPr id="332" name="直線コネクタ 331"/>
        <xdr:cNvCxnSpPr/>
      </xdr:nvCxnSpPr>
      <xdr:spPr>
        <a:xfrm flipV="1">
          <a:off x="3797300" y="181127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52088</xdr:rowOff>
    </xdr:from>
    <xdr:ext cx="405111" cy="259045"/>
    <xdr:sp macro="" textlink="">
      <xdr:nvSpPr>
        <xdr:cNvPr id="333" name="n_1mainValue【市民会館】&#10;有形固定資産減価償却率"/>
        <xdr:cNvSpPr txBox="1"/>
      </xdr:nvSpPr>
      <xdr:spPr>
        <a:xfrm>
          <a:off x="3582043"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44" name="直線コネクタ 3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5" name="テキスト ボックス 3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8" name="直線コネクタ 3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9" name="テキスト ボックス 3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104775</xdr:rowOff>
    </xdr:from>
    <xdr:to>
      <xdr:col>15</xdr:col>
      <xdr:colOff>180340</xdr:colOff>
      <xdr:row>107</xdr:row>
      <xdr:rowOff>59055</xdr:rowOff>
    </xdr:to>
    <xdr:cxnSp macro="">
      <xdr:nvCxnSpPr>
        <xdr:cNvPr id="353" name="直線コネクタ 352"/>
        <xdr:cNvCxnSpPr/>
      </xdr:nvCxnSpPr>
      <xdr:spPr>
        <a:xfrm flipV="1">
          <a:off x="10476865" y="1724977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62882</xdr:rowOff>
    </xdr:from>
    <xdr:ext cx="469744" cy="259045"/>
    <xdr:sp macro="" textlink="">
      <xdr:nvSpPr>
        <xdr:cNvPr id="354" name="【市民会館】&#10;一人当たり面積最小値テキスト"/>
        <xdr:cNvSpPr txBox="1"/>
      </xdr:nvSpPr>
      <xdr:spPr>
        <a:xfrm>
          <a:off x="105664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107</xdr:row>
      <xdr:rowOff>59055</xdr:rowOff>
    </xdr:from>
    <xdr:to>
      <xdr:col>15</xdr:col>
      <xdr:colOff>269875</xdr:colOff>
      <xdr:row>107</xdr:row>
      <xdr:rowOff>59055</xdr:rowOff>
    </xdr:to>
    <xdr:cxnSp macro="">
      <xdr:nvCxnSpPr>
        <xdr:cNvPr id="355" name="直線コネクタ 354"/>
        <xdr:cNvCxnSpPr/>
      </xdr:nvCxnSpPr>
      <xdr:spPr>
        <a:xfrm>
          <a:off x="10388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51452</xdr:rowOff>
    </xdr:from>
    <xdr:ext cx="469744" cy="259045"/>
    <xdr:sp macro="" textlink="">
      <xdr:nvSpPr>
        <xdr:cNvPr id="356" name="【市民会館】&#10;一人当たり面積最大値テキスト"/>
        <xdr:cNvSpPr txBox="1"/>
      </xdr:nvSpPr>
      <xdr:spPr>
        <a:xfrm>
          <a:off x="105664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0.215</a:t>
          </a:r>
          <a:endParaRPr kumimoji="1" lang="ja-JP" altLang="en-US" sz="1000" b="1">
            <a:latin typeface="ＭＳ Ｐゴシック"/>
          </a:endParaRPr>
        </a:p>
      </xdr:txBody>
    </xdr:sp>
    <xdr:clientData/>
  </xdr:oneCellAnchor>
  <xdr:twoCellAnchor>
    <xdr:from>
      <xdr:col>15</xdr:col>
      <xdr:colOff>92075</xdr:colOff>
      <xdr:row>100</xdr:row>
      <xdr:rowOff>104775</xdr:rowOff>
    </xdr:from>
    <xdr:to>
      <xdr:col>15</xdr:col>
      <xdr:colOff>269875</xdr:colOff>
      <xdr:row>100</xdr:row>
      <xdr:rowOff>104775</xdr:rowOff>
    </xdr:to>
    <xdr:cxnSp macro="">
      <xdr:nvCxnSpPr>
        <xdr:cNvPr id="357" name="直線コネクタ 356"/>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71138</xdr:rowOff>
    </xdr:from>
    <xdr:ext cx="469744" cy="259045"/>
    <xdr:sp macro="" textlink="">
      <xdr:nvSpPr>
        <xdr:cNvPr id="358" name="【市民会館】&#10;一人当たり面積平均値テキスト"/>
        <xdr:cNvSpPr txBox="1"/>
      </xdr:nvSpPr>
      <xdr:spPr>
        <a:xfrm>
          <a:off x="10566400" y="17901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48261</xdr:rowOff>
    </xdr:from>
    <xdr:to>
      <xdr:col>15</xdr:col>
      <xdr:colOff>231775</xdr:colOff>
      <xdr:row>105</xdr:row>
      <xdr:rowOff>149861</xdr:rowOff>
    </xdr:to>
    <xdr:sp macro="" textlink="">
      <xdr:nvSpPr>
        <xdr:cNvPr id="359" name="フローチャート : 判断 358"/>
        <xdr:cNvSpPr/>
      </xdr:nvSpPr>
      <xdr:spPr>
        <a:xfrm>
          <a:off x="10426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36830</xdr:rowOff>
    </xdr:from>
    <xdr:to>
      <xdr:col>14</xdr:col>
      <xdr:colOff>79375</xdr:colOff>
      <xdr:row>105</xdr:row>
      <xdr:rowOff>138430</xdr:rowOff>
    </xdr:to>
    <xdr:sp macro="" textlink="">
      <xdr:nvSpPr>
        <xdr:cNvPr id="360" name="フローチャート : 判断 359"/>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154957</xdr:rowOff>
    </xdr:from>
    <xdr:ext cx="469744" cy="259045"/>
    <xdr:sp macro="" textlink="">
      <xdr:nvSpPr>
        <xdr:cNvPr id="361" name="n_1ave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65405</xdr:rowOff>
    </xdr:from>
    <xdr:to>
      <xdr:col>15</xdr:col>
      <xdr:colOff>231775</xdr:colOff>
      <xdr:row>106</xdr:row>
      <xdr:rowOff>167005</xdr:rowOff>
    </xdr:to>
    <xdr:sp macro="" textlink="">
      <xdr:nvSpPr>
        <xdr:cNvPr id="367" name="円/楕円 366"/>
        <xdr:cNvSpPr/>
      </xdr:nvSpPr>
      <xdr:spPr>
        <a:xfrm>
          <a:off x="10426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151782</xdr:rowOff>
    </xdr:from>
    <xdr:ext cx="469744" cy="259045"/>
    <xdr:sp macro="" textlink="">
      <xdr:nvSpPr>
        <xdr:cNvPr id="368" name="【市民会館】&#10;一人当たり面積該当値テキスト"/>
        <xdr:cNvSpPr txBox="1"/>
      </xdr:nvSpPr>
      <xdr:spPr>
        <a:xfrm>
          <a:off x="10566400" y="1815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65405</xdr:rowOff>
    </xdr:from>
    <xdr:to>
      <xdr:col>14</xdr:col>
      <xdr:colOff>79375</xdr:colOff>
      <xdr:row>106</xdr:row>
      <xdr:rowOff>167005</xdr:rowOff>
    </xdr:to>
    <xdr:sp macro="" textlink="">
      <xdr:nvSpPr>
        <xdr:cNvPr id="369" name="円/楕円 368"/>
        <xdr:cNvSpPr/>
      </xdr:nvSpPr>
      <xdr:spPr>
        <a:xfrm>
          <a:off x="9588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116205</xdr:rowOff>
    </xdr:from>
    <xdr:to>
      <xdr:col>15</xdr:col>
      <xdr:colOff>180975</xdr:colOff>
      <xdr:row>106</xdr:row>
      <xdr:rowOff>116205</xdr:rowOff>
    </xdr:to>
    <xdr:cxnSp macro="">
      <xdr:nvCxnSpPr>
        <xdr:cNvPr id="370" name="直線コネクタ 369"/>
        <xdr:cNvCxnSpPr/>
      </xdr:nvCxnSpPr>
      <xdr:spPr>
        <a:xfrm>
          <a:off x="9639300" y="1828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158132</xdr:rowOff>
    </xdr:from>
    <xdr:ext cx="469744" cy="259045"/>
    <xdr:sp macro="" textlink="">
      <xdr:nvSpPr>
        <xdr:cNvPr id="371" name="n_1mainValue【市民会館】&#10;一人当たり面積"/>
        <xdr:cNvSpPr txBox="1"/>
      </xdr:nvSpPr>
      <xdr:spPr>
        <a:xfrm>
          <a:off x="93917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2" name="テキスト ボックス 3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3" name="直線コネクタ 3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4" name="テキスト ボックス 3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5" name="直線コネクタ 3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6" name="テキスト ボックス 3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7" name="直線コネクタ 3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8" name="テキスト ボックス 3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9" name="直線コネクタ 3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0" name="テキスト ボックス 3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2" name="テキスト ボックス 3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73914</xdr:rowOff>
    </xdr:from>
    <xdr:to>
      <xdr:col>23</xdr:col>
      <xdr:colOff>516889</xdr:colOff>
      <xdr:row>40</xdr:row>
      <xdr:rowOff>103632</xdr:rowOff>
    </xdr:to>
    <xdr:cxnSp macro="">
      <xdr:nvCxnSpPr>
        <xdr:cNvPr id="394" name="直線コネクタ 393"/>
        <xdr:cNvCxnSpPr/>
      </xdr:nvCxnSpPr>
      <xdr:spPr>
        <a:xfrm flipV="1">
          <a:off x="16318864" y="5731764"/>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5" name="【一般廃棄物処理施設】&#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6" name="直線コネクタ 39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20591</xdr:rowOff>
    </xdr:from>
    <xdr:ext cx="405111" cy="259045"/>
    <xdr:sp macro="" textlink="">
      <xdr:nvSpPr>
        <xdr:cNvPr id="397" name="【一般廃棄物処理施設】&#10;有形固定資産減価償却率最大値テキスト"/>
        <xdr:cNvSpPr txBox="1"/>
      </xdr:nvSpPr>
      <xdr:spPr>
        <a:xfrm>
          <a:off x="16408400" y="55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33</xdr:row>
      <xdr:rowOff>73914</xdr:rowOff>
    </xdr:from>
    <xdr:to>
      <xdr:col>23</xdr:col>
      <xdr:colOff>606425</xdr:colOff>
      <xdr:row>33</xdr:row>
      <xdr:rowOff>73914</xdr:rowOff>
    </xdr:to>
    <xdr:cxnSp macro="">
      <xdr:nvCxnSpPr>
        <xdr:cNvPr id="398" name="直線コネクタ 397"/>
        <xdr:cNvCxnSpPr/>
      </xdr:nvCxnSpPr>
      <xdr:spPr>
        <a:xfrm>
          <a:off x="16230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13987</xdr:rowOff>
    </xdr:from>
    <xdr:ext cx="405111" cy="259045"/>
    <xdr:sp macro="" textlink="">
      <xdr:nvSpPr>
        <xdr:cNvPr id="399" name="【一般廃棄物処理施設】&#10;有形固定資産減価償却率平均値テキスト"/>
        <xdr:cNvSpPr txBox="1"/>
      </xdr:nvSpPr>
      <xdr:spPr>
        <a:xfrm>
          <a:off x="16408400" y="5843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162560</xdr:rowOff>
    </xdr:from>
    <xdr:to>
      <xdr:col>23</xdr:col>
      <xdr:colOff>568325</xdr:colOff>
      <xdr:row>35</xdr:row>
      <xdr:rowOff>92710</xdr:rowOff>
    </xdr:to>
    <xdr:sp macro="" textlink="">
      <xdr:nvSpPr>
        <xdr:cNvPr id="400" name="フローチャート : 判断 399"/>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114554</xdr:rowOff>
    </xdr:from>
    <xdr:to>
      <xdr:col>22</xdr:col>
      <xdr:colOff>415925</xdr:colOff>
      <xdr:row>36</xdr:row>
      <xdr:rowOff>44704</xdr:rowOff>
    </xdr:to>
    <xdr:sp macro="" textlink="">
      <xdr:nvSpPr>
        <xdr:cNvPr id="401" name="フローチャート : 判断 400"/>
        <xdr:cNvSpPr/>
      </xdr:nvSpPr>
      <xdr:spPr>
        <a:xfrm>
          <a:off x="15430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61231</xdr:rowOff>
    </xdr:from>
    <xdr:ext cx="405111" cy="259045"/>
    <xdr:sp macro="" textlink="">
      <xdr:nvSpPr>
        <xdr:cNvPr id="402" name="n_1aveValue【一般廃棄物処理施設】&#10;有形固定資産減価償却率"/>
        <xdr:cNvSpPr txBox="1"/>
      </xdr:nvSpPr>
      <xdr:spPr>
        <a:xfrm>
          <a:off x="15266043"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59690</xdr:rowOff>
    </xdr:from>
    <xdr:to>
      <xdr:col>23</xdr:col>
      <xdr:colOff>568325</xdr:colOff>
      <xdr:row>37</xdr:row>
      <xdr:rowOff>161290</xdr:rowOff>
    </xdr:to>
    <xdr:sp macro="" textlink="">
      <xdr:nvSpPr>
        <xdr:cNvPr id="408" name="円/楕円 407"/>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38117</xdr:rowOff>
    </xdr:from>
    <xdr:ext cx="405111" cy="259045"/>
    <xdr:sp macro="" textlink="">
      <xdr:nvSpPr>
        <xdr:cNvPr id="409" name="【一般廃棄物処理施設】&#10;有形固定資産減価償却率該当値テキスト"/>
        <xdr:cNvSpPr txBox="1"/>
      </xdr:nvSpPr>
      <xdr:spPr>
        <a:xfrm>
          <a:off x="164084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164846</xdr:rowOff>
    </xdr:from>
    <xdr:to>
      <xdr:col>22</xdr:col>
      <xdr:colOff>415925</xdr:colOff>
      <xdr:row>38</xdr:row>
      <xdr:rowOff>94996</xdr:rowOff>
    </xdr:to>
    <xdr:sp macro="" textlink="">
      <xdr:nvSpPr>
        <xdr:cNvPr id="410" name="円/楕円 409"/>
        <xdr:cNvSpPr/>
      </xdr:nvSpPr>
      <xdr:spPr>
        <a:xfrm>
          <a:off x="15430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110490</xdr:rowOff>
    </xdr:from>
    <xdr:to>
      <xdr:col>23</xdr:col>
      <xdr:colOff>517525</xdr:colOff>
      <xdr:row>38</xdr:row>
      <xdr:rowOff>44196</xdr:rowOff>
    </xdr:to>
    <xdr:cxnSp macro="">
      <xdr:nvCxnSpPr>
        <xdr:cNvPr id="411" name="直線コネクタ 410"/>
        <xdr:cNvCxnSpPr/>
      </xdr:nvCxnSpPr>
      <xdr:spPr>
        <a:xfrm flipV="1">
          <a:off x="15481300" y="645414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86123</xdr:rowOff>
    </xdr:from>
    <xdr:ext cx="405111" cy="259045"/>
    <xdr:sp macro="" textlink="">
      <xdr:nvSpPr>
        <xdr:cNvPr id="412" name="n_1mainValue【一般廃棄物処理施設】&#10;有形固定資産減価償却率"/>
        <xdr:cNvSpPr txBox="1"/>
      </xdr:nvSpPr>
      <xdr:spPr>
        <a:xfrm>
          <a:off x="15266043" y="660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3" name="テキスト ボックス 42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5" name="テキスト ボックス 42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7" name="テキスト ボックス 42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29" name="テキスト ボックス 42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1" name="テキスト ボックス 43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83458</xdr:rowOff>
    </xdr:from>
    <xdr:to>
      <xdr:col>32</xdr:col>
      <xdr:colOff>186689</xdr:colOff>
      <xdr:row>42</xdr:row>
      <xdr:rowOff>11926</xdr:rowOff>
    </xdr:to>
    <xdr:cxnSp macro="">
      <xdr:nvCxnSpPr>
        <xdr:cNvPr id="437" name="直線コネクタ 436"/>
        <xdr:cNvCxnSpPr/>
      </xdr:nvCxnSpPr>
      <xdr:spPr>
        <a:xfrm flipV="1">
          <a:off x="22160864" y="5741308"/>
          <a:ext cx="0" cy="14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15753</xdr:rowOff>
    </xdr:from>
    <xdr:ext cx="534377" cy="259045"/>
    <xdr:sp macro="" textlink="">
      <xdr:nvSpPr>
        <xdr:cNvPr id="438" name="【一般廃棄物処理施設】&#10;一人当たり有形固定資産（償却資産）額最小値テキスト"/>
        <xdr:cNvSpPr txBox="1"/>
      </xdr:nvSpPr>
      <xdr:spPr>
        <a:xfrm>
          <a:off x="22250400" y="7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21,374</a:t>
          </a:r>
          <a:endParaRPr kumimoji="1" lang="ja-JP" altLang="en-US" sz="1000" b="1">
            <a:latin typeface="ＭＳ Ｐゴシック"/>
          </a:endParaRPr>
        </a:p>
      </xdr:txBody>
    </xdr:sp>
    <xdr:clientData/>
  </xdr:oneCellAnchor>
  <xdr:twoCellAnchor>
    <xdr:from>
      <xdr:col>32</xdr:col>
      <xdr:colOff>98425</xdr:colOff>
      <xdr:row>42</xdr:row>
      <xdr:rowOff>11926</xdr:rowOff>
    </xdr:from>
    <xdr:to>
      <xdr:col>32</xdr:col>
      <xdr:colOff>276225</xdr:colOff>
      <xdr:row>42</xdr:row>
      <xdr:rowOff>11926</xdr:rowOff>
    </xdr:to>
    <xdr:cxnSp macro="">
      <xdr:nvCxnSpPr>
        <xdr:cNvPr id="439" name="直線コネクタ 438"/>
        <xdr:cNvCxnSpPr/>
      </xdr:nvCxnSpPr>
      <xdr:spPr>
        <a:xfrm>
          <a:off x="22072600" y="721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30135</xdr:rowOff>
    </xdr:from>
    <xdr:ext cx="534377" cy="259045"/>
    <xdr:sp macro="" textlink="">
      <xdr:nvSpPr>
        <xdr:cNvPr id="440" name="【一般廃棄物処理施設】&#10;一人当たり有形固定資産（償却資産）額最大値テキスト"/>
        <xdr:cNvSpPr txBox="1"/>
      </xdr:nvSpPr>
      <xdr:spPr>
        <a:xfrm>
          <a:off x="22250400" y="5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98,619</a:t>
          </a:r>
          <a:endParaRPr kumimoji="1" lang="ja-JP" altLang="en-US" sz="1000" b="1">
            <a:latin typeface="ＭＳ Ｐゴシック"/>
          </a:endParaRPr>
        </a:p>
      </xdr:txBody>
    </xdr:sp>
    <xdr:clientData/>
  </xdr:oneCellAnchor>
  <xdr:twoCellAnchor>
    <xdr:from>
      <xdr:col>32</xdr:col>
      <xdr:colOff>98425</xdr:colOff>
      <xdr:row>33</xdr:row>
      <xdr:rowOff>83458</xdr:rowOff>
    </xdr:from>
    <xdr:to>
      <xdr:col>32</xdr:col>
      <xdr:colOff>276225</xdr:colOff>
      <xdr:row>33</xdr:row>
      <xdr:rowOff>83458</xdr:rowOff>
    </xdr:to>
    <xdr:cxnSp macro="">
      <xdr:nvCxnSpPr>
        <xdr:cNvPr id="441" name="直線コネクタ 440"/>
        <xdr:cNvCxnSpPr/>
      </xdr:nvCxnSpPr>
      <xdr:spPr>
        <a:xfrm>
          <a:off x="22072600" y="57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128420</xdr:rowOff>
    </xdr:from>
    <xdr:ext cx="534377" cy="259045"/>
    <xdr:sp macro="" textlink="">
      <xdr:nvSpPr>
        <xdr:cNvPr id="442" name="【一般廃棄物処理施設】&#10;一人当たり有形固定資産（償却資産）額平均値テキスト"/>
        <xdr:cNvSpPr txBox="1"/>
      </xdr:nvSpPr>
      <xdr:spPr>
        <a:xfrm>
          <a:off x="22250400" y="612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67,793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105543</xdr:rowOff>
    </xdr:from>
    <xdr:to>
      <xdr:col>32</xdr:col>
      <xdr:colOff>238125</xdr:colOff>
      <xdr:row>37</xdr:row>
      <xdr:rowOff>35693</xdr:rowOff>
    </xdr:to>
    <xdr:sp macro="" textlink="">
      <xdr:nvSpPr>
        <xdr:cNvPr id="443" name="フローチャート : 判断 442"/>
        <xdr:cNvSpPr/>
      </xdr:nvSpPr>
      <xdr:spPr>
        <a:xfrm>
          <a:off x="22110700" y="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141910</xdr:rowOff>
    </xdr:from>
    <xdr:to>
      <xdr:col>31</xdr:col>
      <xdr:colOff>85725</xdr:colOff>
      <xdr:row>37</xdr:row>
      <xdr:rowOff>72060</xdr:rowOff>
    </xdr:to>
    <xdr:sp macro="" textlink="">
      <xdr:nvSpPr>
        <xdr:cNvPr id="444" name="フローチャート : 判断 443"/>
        <xdr:cNvSpPr/>
      </xdr:nvSpPr>
      <xdr:spPr>
        <a:xfrm>
          <a:off x="21272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35</xdr:row>
      <xdr:rowOff>88587</xdr:rowOff>
    </xdr:from>
    <xdr:ext cx="534377" cy="259045"/>
    <xdr:sp macro="" textlink="">
      <xdr:nvSpPr>
        <xdr:cNvPr id="445" name="n_1aveValue【一般廃棄物処理施設】&#10;一人当たり有形固定資産（償却資産）額"/>
        <xdr:cNvSpPr txBox="1"/>
      </xdr:nvSpPr>
      <xdr:spPr>
        <a:xfrm>
          <a:off x="21043411" y="60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65,884</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132576</xdr:rowOff>
    </xdr:from>
    <xdr:to>
      <xdr:col>32</xdr:col>
      <xdr:colOff>238125</xdr:colOff>
      <xdr:row>42</xdr:row>
      <xdr:rowOff>62726</xdr:rowOff>
    </xdr:to>
    <xdr:sp macro="" textlink="">
      <xdr:nvSpPr>
        <xdr:cNvPr id="451" name="円/楕円 450"/>
        <xdr:cNvSpPr/>
      </xdr:nvSpPr>
      <xdr:spPr>
        <a:xfrm>
          <a:off x="22110700" y="71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47503</xdr:rowOff>
    </xdr:from>
    <xdr:ext cx="534377" cy="259045"/>
    <xdr:sp macro="" textlink="">
      <xdr:nvSpPr>
        <xdr:cNvPr id="452" name="【一般廃棄物処理施設】&#10;一人当たり有形固定資産（償却資産）額該当値テキスト"/>
        <xdr:cNvSpPr txBox="1"/>
      </xdr:nvSpPr>
      <xdr:spPr>
        <a:xfrm>
          <a:off x="22250400" y="70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131985</xdr:rowOff>
    </xdr:from>
    <xdr:to>
      <xdr:col>31</xdr:col>
      <xdr:colOff>85725</xdr:colOff>
      <xdr:row>42</xdr:row>
      <xdr:rowOff>62135</xdr:rowOff>
    </xdr:to>
    <xdr:sp macro="" textlink="">
      <xdr:nvSpPr>
        <xdr:cNvPr id="453" name="円/楕円 452"/>
        <xdr:cNvSpPr/>
      </xdr:nvSpPr>
      <xdr:spPr>
        <a:xfrm>
          <a:off x="21272500" y="71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42</xdr:row>
      <xdr:rowOff>11335</xdr:rowOff>
    </xdr:from>
    <xdr:to>
      <xdr:col>32</xdr:col>
      <xdr:colOff>187325</xdr:colOff>
      <xdr:row>42</xdr:row>
      <xdr:rowOff>11926</xdr:rowOff>
    </xdr:to>
    <xdr:cxnSp macro="">
      <xdr:nvCxnSpPr>
        <xdr:cNvPr id="454" name="直線コネクタ 453"/>
        <xdr:cNvCxnSpPr/>
      </xdr:nvCxnSpPr>
      <xdr:spPr>
        <a:xfrm>
          <a:off x="21323300" y="7212235"/>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42</xdr:row>
      <xdr:rowOff>53262</xdr:rowOff>
    </xdr:from>
    <xdr:ext cx="534377" cy="259045"/>
    <xdr:sp macro="" textlink="">
      <xdr:nvSpPr>
        <xdr:cNvPr id="455" name="n_1mainValue【一般廃棄物処理施設】&#10;一人当たり有形固定資産（償却資産）額"/>
        <xdr:cNvSpPr txBox="1"/>
      </xdr:nvSpPr>
      <xdr:spPr>
        <a:xfrm>
          <a:off x="21043411" y="725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8" name="テキスト ボックス 4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8" name="テキスト ボックス 4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63</xdr:row>
      <xdr:rowOff>137160</xdr:rowOff>
    </xdr:to>
    <xdr:cxnSp macro="">
      <xdr:nvCxnSpPr>
        <xdr:cNvPr id="480" name="直線コネクタ 479"/>
        <xdr:cNvCxnSpPr/>
      </xdr:nvCxnSpPr>
      <xdr:spPr>
        <a:xfrm flipV="1">
          <a:off x="16318864" y="95250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140987</xdr:rowOff>
    </xdr:from>
    <xdr:ext cx="405111" cy="259045"/>
    <xdr:sp macro="" textlink="">
      <xdr:nvSpPr>
        <xdr:cNvPr id="481" name="【保健センター・保健所】&#10;有形固定資産減価償却率最小値テキスト"/>
        <xdr:cNvSpPr txBox="1"/>
      </xdr:nvSpPr>
      <xdr:spPr>
        <a:xfrm>
          <a:off x="164084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63</xdr:row>
      <xdr:rowOff>137160</xdr:rowOff>
    </xdr:from>
    <xdr:to>
      <xdr:col>23</xdr:col>
      <xdr:colOff>606425</xdr:colOff>
      <xdr:row>63</xdr:row>
      <xdr:rowOff>137160</xdr:rowOff>
    </xdr:to>
    <xdr:cxnSp macro="">
      <xdr:nvCxnSpPr>
        <xdr:cNvPr id="482" name="直線コネクタ 48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05111" cy="259045"/>
    <xdr:sp macro="" textlink="">
      <xdr:nvSpPr>
        <xdr:cNvPr id="483" name="【保健センター・保健所】&#10;有形固定資産減価償却率最大値テキスト"/>
        <xdr:cNvSpPr txBox="1"/>
      </xdr:nvSpPr>
      <xdr:spPr>
        <a:xfrm>
          <a:off x="16408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84" name="直線コネクタ 48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133367</xdr:rowOff>
    </xdr:from>
    <xdr:ext cx="405111" cy="259045"/>
    <xdr:sp macro="" textlink="">
      <xdr:nvSpPr>
        <xdr:cNvPr id="485" name="【保健センター・保健所】&#10;有形固定資産減価償却率平均値テキスト"/>
        <xdr:cNvSpPr txBox="1"/>
      </xdr:nvSpPr>
      <xdr:spPr>
        <a:xfrm>
          <a:off x="16408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86" name="フローチャート : 判断 485"/>
        <xdr:cNvSpPr/>
      </xdr:nvSpPr>
      <xdr:spPr>
        <a:xfrm>
          <a:off x="16268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87" name="フローチャート : 判断 48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488" name="n_1aveValue【保健センター・保健所】&#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44450</xdr:rowOff>
    </xdr:from>
    <xdr:to>
      <xdr:col>23</xdr:col>
      <xdr:colOff>568325</xdr:colOff>
      <xdr:row>55</xdr:row>
      <xdr:rowOff>146050</xdr:rowOff>
    </xdr:to>
    <xdr:sp macro="" textlink="">
      <xdr:nvSpPr>
        <xdr:cNvPr id="494" name="円/楕円 493"/>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168927</xdr:rowOff>
    </xdr:from>
    <xdr:ext cx="405111" cy="259045"/>
    <xdr:sp macro="" textlink="">
      <xdr:nvSpPr>
        <xdr:cNvPr id="495" name="【保健センター・保健所】&#10;有形固定資産減価償却率該当値テキスト"/>
        <xdr:cNvSpPr txBox="1"/>
      </xdr:nvSpPr>
      <xdr:spPr>
        <a:xfrm>
          <a:off x="164084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120650</xdr:rowOff>
    </xdr:from>
    <xdr:to>
      <xdr:col>22</xdr:col>
      <xdr:colOff>415925</xdr:colOff>
      <xdr:row>56</xdr:row>
      <xdr:rowOff>50800</xdr:rowOff>
    </xdr:to>
    <xdr:sp macro="" textlink="">
      <xdr:nvSpPr>
        <xdr:cNvPr id="496" name="円/楕円 495"/>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95250</xdr:rowOff>
    </xdr:from>
    <xdr:to>
      <xdr:col>23</xdr:col>
      <xdr:colOff>517525</xdr:colOff>
      <xdr:row>56</xdr:row>
      <xdr:rowOff>0</xdr:rowOff>
    </xdr:to>
    <xdr:cxnSp macro="">
      <xdr:nvCxnSpPr>
        <xdr:cNvPr id="497" name="直線コネクタ 496"/>
        <xdr:cNvCxnSpPr/>
      </xdr:nvCxnSpPr>
      <xdr:spPr>
        <a:xfrm flipV="1">
          <a:off x="15481300" y="952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54</xdr:row>
      <xdr:rowOff>67327</xdr:rowOff>
    </xdr:from>
    <xdr:ext cx="405111" cy="259045"/>
    <xdr:sp macro="" textlink="">
      <xdr:nvSpPr>
        <xdr:cNvPr id="498" name="n_1mainValue【保健センター・保健所】&#10;有形固定資産減価償却率"/>
        <xdr:cNvSpPr txBox="1"/>
      </xdr:nvSpPr>
      <xdr:spPr>
        <a:xfrm>
          <a:off x="15266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95250</xdr:rowOff>
    </xdr:to>
    <xdr:cxnSp macro="">
      <xdr:nvCxnSpPr>
        <xdr:cNvPr id="522" name="直線コネクタ 521"/>
        <xdr:cNvCxnSpPr/>
      </xdr:nvCxnSpPr>
      <xdr:spPr>
        <a:xfrm flipV="1">
          <a:off x="22160864" y="960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4" name="直線コネクタ 52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2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26" name="直線コネクタ 52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162577</xdr:rowOff>
    </xdr:from>
    <xdr:ext cx="469744" cy="259045"/>
    <xdr:sp macro="" textlink="">
      <xdr:nvSpPr>
        <xdr:cNvPr id="527" name="【保健センター・保健所】&#10;一人当たり面積平均値テキスト"/>
        <xdr:cNvSpPr txBox="1"/>
      </xdr:nvSpPr>
      <xdr:spPr>
        <a:xfrm>
          <a:off x="222504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528" name="フローチャート : 判断 527"/>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101600</xdr:rowOff>
    </xdr:from>
    <xdr:to>
      <xdr:col>31</xdr:col>
      <xdr:colOff>85725</xdr:colOff>
      <xdr:row>61</xdr:row>
      <xdr:rowOff>31750</xdr:rowOff>
    </xdr:to>
    <xdr:sp macro="" textlink="">
      <xdr:nvSpPr>
        <xdr:cNvPr id="529" name="フローチャート : 判断 528"/>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48277</xdr:rowOff>
    </xdr:from>
    <xdr:ext cx="469744" cy="259045"/>
    <xdr:sp macro="" textlink="">
      <xdr:nvSpPr>
        <xdr:cNvPr id="530" name="n_1aveValue【保健センター・保健所】&#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44450</xdr:rowOff>
    </xdr:from>
    <xdr:to>
      <xdr:col>32</xdr:col>
      <xdr:colOff>238125</xdr:colOff>
      <xdr:row>63</xdr:row>
      <xdr:rowOff>146050</xdr:rowOff>
    </xdr:to>
    <xdr:sp macro="" textlink="">
      <xdr:nvSpPr>
        <xdr:cNvPr id="536" name="円/楕円 535"/>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130827</xdr:rowOff>
    </xdr:from>
    <xdr:ext cx="469744" cy="259045"/>
    <xdr:sp macro="" textlink="">
      <xdr:nvSpPr>
        <xdr:cNvPr id="537" name="【保健センター・保健所】&#10;一人当たり面積該当値テキスト"/>
        <xdr:cNvSpPr txBox="1"/>
      </xdr:nvSpPr>
      <xdr:spPr>
        <a:xfrm>
          <a:off x="222504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44450</xdr:rowOff>
    </xdr:from>
    <xdr:to>
      <xdr:col>31</xdr:col>
      <xdr:colOff>85725</xdr:colOff>
      <xdr:row>63</xdr:row>
      <xdr:rowOff>146050</xdr:rowOff>
    </xdr:to>
    <xdr:sp macro="" textlink="">
      <xdr:nvSpPr>
        <xdr:cNvPr id="538" name="円/楕円 537"/>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95250</xdr:rowOff>
    </xdr:from>
    <xdr:to>
      <xdr:col>32</xdr:col>
      <xdr:colOff>187325</xdr:colOff>
      <xdr:row>63</xdr:row>
      <xdr:rowOff>95250</xdr:rowOff>
    </xdr:to>
    <xdr:cxnSp macro="">
      <xdr:nvCxnSpPr>
        <xdr:cNvPr id="539" name="直線コネクタ 538"/>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137177</xdr:rowOff>
    </xdr:from>
    <xdr:ext cx="469744" cy="259045"/>
    <xdr:sp macro="" textlink="">
      <xdr:nvSpPr>
        <xdr:cNvPr id="540"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1" name="テキスト ボックス 5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2" name="直線コネクタ 5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3" name="テキスト ボックス 5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4" name="直線コネクタ 5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5" name="テキスト ボックス 5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6" name="直線コネクタ 5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7" name="テキスト ボックス 5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8" name="直線コネクタ 5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9" name="テキスト ボックス 5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0" name="直線コネクタ 5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1" name="テキスト ボックス 56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3" name="テキスト ボックス 56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110489</xdr:rowOff>
    </xdr:to>
    <xdr:cxnSp macro="">
      <xdr:nvCxnSpPr>
        <xdr:cNvPr id="565" name="直線コネクタ 564"/>
        <xdr:cNvCxnSpPr/>
      </xdr:nvCxnSpPr>
      <xdr:spPr>
        <a:xfrm flipV="1">
          <a:off x="16318864" y="134226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114316</xdr:rowOff>
    </xdr:from>
    <xdr:ext cx="405111" cy="259045"/>
    <xdr:sp macro="" textlink="">
      <xdr:nvSpPr>
        <xdr:cNvPr id="566" name="【消防施設】&#10;有形固定資産減価償却率最小値テキスト"/>
        <xdr:cNvSpPr txBox="1"/>
      </xdr:nvSpPr>
      <xdr:spPr>
        <a:xfrm>
          <a:off x="16408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23</xdr:col>
      <xdr:colOff>428625</xdr:colOff>
      <xdr:row>85</xdr:row>
      <xdr:rowOff>110489</xdr:rowOff>
    </xdr:from>
    <xdr:to>
      <xdr:col>23</xdr:col>
      <xdr:colOff>606425</xdr:colOff>
      <xdr:row>85</xdr:row>
      <xdr:rowOff>110489</xdr:rowOff>
    </xdr:to>
    <xdr:cxnSp macro="">
      <xdr:nvCxnSpPr>
        <xdr:cNvPr id="567" name="直線コネクタ 566"/>
        <xdr:cNvCxnSpPr/>
      </xdr:nvCxnSpPr>
      <xdr:spPr>
        <a:xfrm>
          <a:off x="16230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68"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69" name="直線コネクタ 568"/>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29227</xdr:rowOff>
    </xdr:from>
    <xdr:ext cx="405111" cy="259045"/>
    <xdr:sp macro="" textlink="">
      <xdr:nvSpPr>
        <xdr:cNvPr id="570" name="【消防施設】&#10;有形固定資産減価償却率平均値テキスト"/>
        <xdr:cNvSpPr txBox="1"/>
      </xdr:nvSpPr>
      <xdr:spPr>
        <a:xfrm>
          <a:off x="16408400" y="1374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6350</xdr:rowOff>
    </xdr:from>
    <xdr:to>
      <xdr:col>23</xdr:col>
      <xdr:colOff>568325</xdr:colOff>
      <xdr:row>81</xdr:row>
      <xdr:rowOff>107950</xdr:rowOff>
    </xdr:to>
    <xdr:sp macro="" textlink="">
      <xdr:nvSpPr>
        <xdr:cNvPr id="571" name="フローチャート : 判断 570"/>
        <xdr:cNvSpPr/>
      </xdr:nvSpPr>
      <xdr:spPr>
        <a:xfrm>
          <a:off x="16268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139700</xdr:rowOff>
    </xdr:from>
    <xdr:to>
      <xdr:col>22</xdr:col>
      <xdr:colOff>415925</xdr:colOff>
      <xdr:row>82</xdr:row>
      <xdr:rowOff>69850</xdr:rowOff>
    </xdr:to>
    <xdr:sp macro="" textlink="">
      <xdr:nvSpPr>
        <xdr:cNvPr id="572" name="フローチャート : 判断 571"/>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86377</xdr:rowOff>
    </xdr:from>
    <xdr:ext cx="405111" cy="259045"/>
    <xdr:sp macro="" textlink="">
      <xdr:nvSpPr>
        <xdr:cNvPr id="573" name="n_1aveValue【消防施設】&#10;有形固定資産減価償却率"/>
        <xdr:cNvSpPr txBox="1"/>
      </xdr:nvSpPr>
      <xdr:spPr>
        <a:xfrm>
          <a:off x="15266043"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74" name="テキスト ボックス 5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5" name="テキスト ボックス 5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6" name="テキスト ボックス 5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7" name="テキスト ボックス 5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8" name="テキスト ボックス 5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29211</xdr:rowOff>
    </xdr:from>
    <xdr:to>
      <xdr:col>23</xdr:col>
      <xdr:colOff>568325</xdr:colOff>
      <xdr:row>85</xdr:row>
      <xdr:rowOff>130811</xdr:rowOff>
    </xdr:to>
    <xdr:sp macro="" textlink="">
      <xdr:nvSpPr>
        <xdr:cNvPr id="579" name="円/楕円 578"/>
        <xdr:cNvSpPr/>
      </xdr:nvSpPr>
      <xdr:spPr>
        <a:xfrm>
          <a:off x="16268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115588</xdr:rowOff>
    </xdr:from>
    <xdr:ext cx="405111" cy="259045"/>
    <xdr:sp macro="" textlink="">
      <xdr:nvSpPr>
        <xdr:cNvPr id="580" name="【消防施設】&#10;有形固定資産減価償却率該当値テキスト"/>
        <xdr:cNvSpPr txBox="1"/>
      </xdr:nvSpPr>
      <xdr:spPr>
        <a:xfrm>
          <a:off x="16408400" y="1451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33020</xdr:rowOff>
    </xdr:from>
    <xdr:to>
      <xdr:col>22</xdr:col>
      <xdr:colOff>415925</xdr:colOff>
      <xdr:row>86</xdr:row>
      <xdr:rowOff>134620</xdr:rowOff>
    </xdr:to>
    <xdr:sp macro="" textlink="">
      <xdr:nvSpPr>
        <xdr:cNvPr id="581" name="円/楕円 580"/>
        <xdr:cNvSpPr/>
      </xdr:nvSpPr>
      <xdr:spPr>
        <a:xfrm>
          <a:off x="1543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80011</xdr:rowOff>
    </xdr:from>
    <xdr:to>
      <xdr:col>23</xdr:col>
      <xdr:colOff>517525</xdr:colOff>
      <xdr:row>86</xdr:row>
      <xdr:rowOff>83820</xdr:rowOff>
    </xdr:to>
    <xdr:cxnSp macro="">
      <xdr:nvCxnSpPr>
        <xdr:cNvPr id="582" name="直線コネクタ 581"/>
        <xdr:cNvCxnSpPr/>
      </xdr:nvCxnSpPr>
      <xdr:spPr>
        <a:xfrm flipV="1">
          <a:off x="15481300" y="14653261"/>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125747</xdr:rowOff>
    </xdr:from>
    <xdr:ext cx="405111" cy="259045"/>
    <xdr:sp macro="" textlink="">
      <xdr:nvSpPr>
        <xdr:cNvPr id="583" name="n_1mainValue【消防施設】&#10;有形固定資産減価償却率"/>
        <xdr:cNvSpPr txBox="1"/>
      </xdr:nvSpPr>
      <xdr:spPr>
        <a:xfrm>
          <a:off x="15266043"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85</xdr:row>
      <xdr:rowOff>95250</xdr:rowOff>
    </xdr:to>
    <xdr:cxnSp macro="">
      <xdr:nvCxnSpPr>
        <xdr:cNvPr id="608" name="直線コネクタ 607"/>
        <xdr:cNvCxnSpPr/>
      </xdr:nvCxnSpPr>
      <xdr:spPr>
        <a:xfrm flipV="1">
          <a:off x="22160864" y="1325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609" name="【消防施設】&#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610" name="直線コネクタ 60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611"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612" name="直線コネクタ 61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613" name="【消防施設】&#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14" name="フローチャート : 判断 613"/>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615" name="フローチャート : 判断 614"/>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99077</xdr:rowOff>
    </xdr:from>
    <xdr:ext cx="469744" cy="259045"/>
    <xdr:sp macro="" textlink="">
      <xdr:nvSpPr>
        <xdr:cNvPr id="616" name="n_1aveValue【消防施設】&#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101600</xdr:rowOff>
    </xdr:from>
    <xdr:to>
      <xdr:col>32</xdr:col>
      <xdr:colOff>238125</xdr:colOff>
      <xdr:row>79</xdr:row>
      <xdr:rowOff>31750</xdr:rowOff>
    </xdr:to>
    <xdr:sp macro="" textlink="">
      <xdr:nvSpPr>
        <xdr:cNvPr id="622" name="円/楕円 621"/>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124477</xdr:rowOff>
    </xdr:from>
    <xdr:ext cx="469744" cy="259045"/>
    <xdr:sp macro="" textlink="">
      <xdr:nvSpPr>
        <xdr:cNvPr id="623" name="【消防施設】&#10;一人当たり面積該当値テキスト"/>
        <xdr:cNvSpPr txBox="1"/>
      </xdr:nvSpPr>
      <xdr:spPr>
        <a:xfrm>
          <a:off x="222504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6350</xdr:rowOff>
    </xdr:from>
    <xdr:to>
      <xdr:col>31</xdr:col>
      <xdr:colOff>85725</xdr:colOff>
      <xdr:row>79</xdr:row>
      <xdr:rowOff>107950</xdr:rowOff>
    </xdr:to>
    <xdr:sp macro="" textlink="">
      <xdr:nvSpPr>
        <xdr:cNvPr id="624" name="円/楕円 623"/>
        <xdr:cNvSpPr/>
      </xdr:nvSpPr>
      <xdr:spPr>
        <a:xfrm>
          <a:off x="21272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152400</xdr:rowOff>
    </xdr:from>
    <xdr:to>
      <xdr:col>32</xdr:col>
      <xdr:colOff>187325</xdr:colOff>
      <xdr:row>79</xdr:row>
      <xdr:rowOff>57150</xdr:rowOff>
    </xdr:to>
    <xdr:cxnSp macro="">
      <xdr:nvCxnSpPr>
        <xdr:cNvPr id="625" name="直線コネクタ 624"/>
        <xdr:cNvCxnSpPr/>
      </xdr:nvCxnSpPr>
      <xdr:spPr>
        <a:xfrm flipV="1">
          <a:off x="21323300" y="13525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77</xdr:row>
      <xdr:rowOff>124477</xdr:rowOff>
    </xdr:from>
    <xdr:ext cx="469744" cy="259045"/>
    <xdr:sp macro="" textlink="">
      <xdr:nvSpPr>
        <xdr:cNvPr id="626" name="n_1mainValue【消防施設】&#10;一人当たり面積"/>
        <xdr:cNvSpPr txBox="1"/>
      </xdr:nvSpPr>
      <xdr:spPr>
        <a:xfrm>
          <a:off x="210757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7" name="正方形/長方形 6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8" name="正方形/長方形 6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9" name="正方形/長方形 6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0" name="正方形/長方形 6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1" name="正方形/長方形 6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2" name="正方形/長方形 6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3" name="正方形/長方形 6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4" name="正方形/長方形 6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5" name="テキスト ボックス 6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6" name="直線コネクタ 6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7" name="テキスト ボックス 6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8" name="直線コネクタ 6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9" name="テキスト ボックス 6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0" name="直線コネクタ 6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1" name="テキスト ボックス 6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2" name="直線コネクタ 6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3" name="テキスト ボックス 6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4" name="直線コネクタ 6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5" name="テキスト ボックス 6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108</xdr:row>
      <xdr:rowOff>112776</xdr:rowOff>
    </xdr:to>
    <xdr:cxnSp macro="">
      <xdr:nvCxnSpPr>
        <xdr:cNvPr id="649" name="直線コネクタ 648"/>
        <xdr:cNvCxnSpPr/>
      </xdr:nvCxnSpPr>
      <xdr:spPr>
        <a:xfrm flipV="1">
          <a:off x="16318864" y="171480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650" name="【庁舎】&#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651" name="直線コネクタ 650"/>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52"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53" name="直線コネクタ 652"/>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162577</xdr:rowOff>
    </xdr:from>
    <xdr:ext cx="405111" cy="259045"/>
    <xdr:sp macro="" textlink="">
      <xdr:nvSpPr>
        <xdr:cNvPr id="654" name="【庁舎】&#10;有形固定資産減価償却率平均値テキスト"/>
        <xdr:cNvSpPr txBox="1"/>
      </xdr:nvSpPr>
      <xdr:spPr>
        <a:xfrm>
          <a:off x="164084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655" name="フローチャート : 判断 65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89408</xdr:rowOff>
    </xdr:from>
    <xdr:to>
      <xdr:col>22</xdr:col>
      <xdr:colOff>415925</xdr:colOff>
      <xdr:row>103</xdr:row>
      <xdr:rowOff>19558</xdr:rowOff>
    </xdr:to>
    <xdr:sp macro="" textlink="">
      <xdr:nvSpPr>
        <xdr:cNvPr id="656" name="フローチャート : 判断 655"/>
        <xdr:cNvSpPr/>
      </xdr:nvSpPr>
      <xdr:spPr>
        <a:xfrm>
          <a:off x="15430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36085</xdr:rowOff>
    </xdr:from>
    <xdr:ext cx="405111" cy="259045"/>
    <xdr:sp macro="" textlink="">
      <xdr:nvSpPr>
        <xdr:cNvPr id="657" name="n_1aveValue【庁舎】&#10;有形固定資産減価償却率"/>
        <xdr:cNvSpPr txBox="1"/>
      </xdr:nvSpPr>
      <xdr:spPr>
        <a:xfrm>
          <a:off x="15266043"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132842</xdr:rowOff>
    </xdr:from>
    <xdr:to>
      <xdr:col>23</xdr:col>
      <xdr:colOff>568325</xdr:colOff>
      <xdr:row>106</xdr:row>
      <xdr:rowOff>62992</xdr:rowOff>
    </xdr:to>
    <xdr:sp macro="" textlink="">
      <xdr:nvSpPr>
        <xdr:cNvPr id="663" name="円/楕円 662"/>
        <xdr:cNvSpPr/>
      </xdr:nvSpPr>
      <xdr:spPr>
        <a:xfrm>
          <a:off x="162687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111269</xdr:rowOff>
    </xdr:from>
    <xdr:ext cx="405111" cy="259045"/>
    <xdr:sp macro="" textlink="">
      <xdr:nvSpPr>
        <xdr:cNvPr id="664" name="【庁舎】&#10;有形固定資産減価償却率該当値テキスト"/>
        <xdr:cNvSpPr txBox="1"/>
      </xdr:nvSpPr>
      <xdr:spPr>
        <a:xfrm>
          <a:off x="16408400" y="1811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93980</xdr:rowOff>
    </xdr:from>
    <xdr:to>
      <xdr:col>22</xdr:col>
      <xdr:colOff>415925</xdr:colOff>
      <xdr:row>105</xdr:row>
      <xdr:rowOff>24130</xdr:rowOff>
    </xdr:to>
    <xdr:sp macro="" textlink="">
      <xdr:nvSpPr>
        <xdr:cNvPr id="665" name="円/楕円 664"/>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144780</xdr:rowOff>
    </xdr:from>
    <xdr:to>
      <xdr:col>23</xdr:col>
      <xdr:colOff>517525</xdr:colOff>
      <xdr:row>106</xdr:row>
      <xdr:rowOff>12192</xdr:rowOff>
    </xdr:to>
    <xdr:cxnSp macro="">
      <xdr:nvCxnSpPr>
        <xdr:cNvPr id="666" name="直線コネクタ 665"/>
        <xdr:cNvCxnSpPr/>
      </xdr:nvCxnSpPr>
      <xdr:spPr>
        <a:xfrm>
          <a:off x="15481300" y="1797558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15257</xdr:rowOff>
    </xdr:from>
    <xdr:ext cx="405111" cy="259045"/>
    <xdr:sp macro="" textlink="">
      <xdr:nvSpPr>
        <xdr:cNvPr id="667" name="n_1mainValue【庁舎】&#10;有形固定資産減価償却率"/>
        <xdr:cNvSpPr txBox="1"/>
      </xdr:nvSpPr>
      <xdr:spPr>
        <a:xfrm>
          <a:off x="15266043"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8" name="テキスト ボックス 6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68036</xdr:rowOff>
    </xdr:from>
    <xdr:to>
      <xdr:col>32</xdr:col>
      <xdr:colOff>186689</xdr:colOff>
      <xdr:row>108</xdr:row>
      <xdr:rowOff>125186</xdr:rowOff>
    </xdr:to>
    <xdr:cxnSp macro="">
      <xdr:nvCxnSpPr>
        <xdr:cNvPr id="694" name="直線コネクタ 693"/>
        <xdr:cNvCxnSpPr/>
      </xdr:nvCxnSpPr>
      <xdr:spPr>
        <a:xfrm flipV="1">
          <a:off x="22160864" y="170415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129013</xdr:rowOff>
    </xdr:from>
    <xdr:ext cx="469744" cy="259045"/>
    <xdr:sp macro="" textlink="">
      <xdr:nvSpPr>
        <xdr:cNvPr id="695" name="【庁舎】&#10;一人当たり面積最小値テキスト"/>
        <xdr:cNvSpPr txBox="1"/>
      </xdr:nvSpPr>
      <xdr:spPr>
        <a:xfrm>
          <a:off x="222504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108</xdr:row>
      <xdr:rowOff>125186</xdr:rowOff>
    </xdr:from>
    <xdr:to>
      <xdr:col>32</xdr:col>
      <xdr:colOff>276225</xdr:colOff>
      <xdr:row>108</xdr:row>
      <xdr:rowOff>125186</xdr:rowOff>
    </xdr:to>
    <xdr:cxnSp macro="">
      <xdr:nvCxnSpPr>
        <xdr:cNvPr id="696" name="直線コネクタ 695"/>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14713</xdr:rowOff>
    </xdr:from>
    <xdr:ext cx="469744" cy="259045"/>
    <xdr:sp macro="" textlink="">
      <xdr:nvSpPr>
        <xdr:cNvPr id="697" name="【庁舎】&#10;一人当たり面積最大値テキスト"/>
        <xdr:cNvSpPr txBox="1"/>
      </xdr:nvSpPr>
      <xdr:spPr>
        <a:xfrm>
          <a:off x="22250400" y="168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99</xdr:row>
      <xdr:rowOff>68036</xdr:rowOff>
    </xdr:from>
    <xdr:to>
      <xdr:col>32</xdr:col>
      <xdr:colOff>276225</xdr:colOff>
      <xdr:row>99</xdr:row>
      <xdr:rowOff>68036</xdr:rowOff>
    </xdr:to>
    <xdr:cxnSp macro="">
      <xdr:nvCxnSpPr>
        <xdr:cNvPr id="698" name="直線コネクタ 697"/>
        <xdr:cNvCxnSpPr/>
      </xdr:nvCxnSpPr>
      <xdr:spPr>
        <a:xfrm>
          <a:off x="22072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121756</xdr:rowOff>
    </xdr:from>
    <xdr:ext cx="469744" cy="259045"/>
    <xdr:sp macro="" textlink="">
      <xdr:nvSpPr>
        <xdr:cNvPr id="699" name="【庁舎】&#10;一人当たり面積平均値テキスト"/>
        <xdr:cNvSpPr txBox="1"/>
      </xdr:nvSpPr>
      <xdr:spPr>
        <a:xfrm>
          <a:off x="222504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700" name="フローチャート :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701" name="フローチャート : 判断 700"/>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21063</xdr:rowOff>
    </xdr:from>
    <xdr:ext cx="469744" cy="259045"/>
    <xdr:sp macro="" textlink="">
      <xdr:nvSpPr>
        <xdr:cNvPr id="702" name="n_1ave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82550</xdr:rowOff>
    </xdr:from>
    <xdr:to>
      <xdr:col>32</xdr:col>
      <xdr:colOff>238125</xdr:colOff>
      <xdr:row>108</xdr:row>
      <xdr:rowOff>12700</xdr:rowOff>
    </xdr:to>
    <xdr:sp macro="" textlink="">
      <xdr:nvSpPr>
        <xdr:cNvPr id="708" name="円/楕円 707"/>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60977</xdr:rowOff>
    </xdr:from>
    <xdr:ext cx="469744" cy="259045"/>
    <xdr:sp macro="" textlink="">
      <xdr:nvSpPr>
        <xdr:cNvPr id="709" name="【庁舎】&#10;一人当たり面積該当値テキスト"/>
        <xdr:cNvSpPr txBox="1"/>
      </xdr:nvSpPr>
      <xdr:spPr>
        <a:xfrm>
          <a:off x="222504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164193</xdr:rowOff>
    </xdr:from>
    <xdr:to>
      <xdr:col>31</xdr:col>
      <xdr:colOff>85725</xdr:colOff>
      <xdr:row>108</xdr:row>
      <xdr:rowOff>94343</xdr:rowOff>
    </xdr:to>
    <xdr:sp macro="" textlink="">
      <xdr:nvSpPr>
        <xdr:cNvPr id="710" name="円/楕円 709"/>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133350</xdr:rowOff>
    </xdr:from>
    <xdr:to>
      <xdr:col>32</xdr:col>
      <xdr:colOff>187325</xdr:colOff>
      <xdr:row>108</xdr:row>
      <xdr:rowOff>43543</xdr:rowOff>
    </xdr:to>
    <xdr:cxnSp macro="">
      <xdr:nvCxnSpPr>
        <xdr:cNvPr id="711" name="直線コネクタ 710"/>
        <xdr:cNvCxnSpPr/>
      </xdr:nvCxnSpPr>
      <xdr:spPr>
        <a:xfrm flipV="1">
          <a:off x="21323300" y="184785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108</xdr:row>
      <xdr:rowOff>85470</xdr:rowOff>
    </xdr:from>
    <xdr:ext cx="469744" cy="259045"/>
    <xdr:sp macro="" textlink="">
      <xdr:nvSpPr>
        <xdr:cNvPr id="712" name="n_1mainValue【庁舎】&#10;一人当たり面積"/>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類似団体と比較して有形固定資産減価償却率が特に高くなっている施設は、図書館です。</a:t>
          </a:r>
        </a:p>
        <a:p>
          <a:r>
            <a:rPr kumimoji="1" lang="ja-JP" altLang="en-US" sz="1300">
              <a:latin typeface="ＭＳ Ｐゴシック"/>
            </a:rPr>
            <a:t>図書館については、既存計画を見直します。また、既存施設の長寿命化を進めていきます。</a:t>
          </a:r>
        </a:p>
        <a:p>
          <a:r>
            <a:rPr kumimoji="1" lang="ja-JP" altLang="en-US" sz="1300">
              <a:latin typeface="ＭＳ Ｐゴシック"/>
            </a:rPr>
            <a:t>福祉施設については、一人当たり面積が類似団体平均を下回っていますが、高齢者人口や利用者のニーズ、行政需要の動向に応じ、施設規模の適正化を進めていきます。</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708,652
697,437
789.95
288,551,072
278,930,700
7,537,255
166,755,651
312,103,946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B0F0"/>
              </a:solidFill>
              <a:effectLst/>
              <a:latin typeface="+mn-lt"/>
              <a:ea typeface="+mn-ea"/>
              <a:cs typeface="+mn-cs"/>
            </a:rPr>
            <a:t>　</a:t>
          </a:r>
          <a:r>
            <a:rPr kumimoji="1" lang="ja-JP" altLang="en-US" sz="1100">
              <a:solidFill>
                <a:sysClr val="windowText" lastClr="000000"/>
              </a:solidFill>
              <a:effectLst/>
              <a:latin typeface="+mn-lt"/>
              <a:ea typeface="+mn-ea"/>
              <a:cs typeface="+mn-cs"/>
            </a:rPr>
            <a:t>個人所得にかかる市町村民税の増、消費税率の引上げによる地方消費税交付金の増などにより基準財政収入額は増加傾向にあります。臨時財政対策債振替前の基準財政需要額については社会保障関係費の増はあるものの、概ね横ばいで推移しておりますが、臨時財政対策債の減による振替後の基準財政需要額の増から、財政力指数は緩やかな上昇傾向にありま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年度も同様に、地方消費税交付金などの増による基準財政収入額の増の一方で、社会保障関係費の増、臨時財政対策債への振替の減による基準財政需要額の増加が同程度であったことから財政力指数はわずかに上昇しました。しかし、類似団体内平均値を下回っている状況であり、引き続き市税収入等の増収入に努め、財政力の強化を図ります。</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73660</xdr:rowOff>
    </xdr:to>
    <xdr:cxnSp macro="">
      <xdr:nvCxnSpPr>
        <xdr:cNvPr id="66" name="直線コネクタ 65"/>
        <xdr:cNvCxnSpPr/>
      </xdr:nvCxnSpPr>
      <xdr:spPr>
        <a:xfrm flipV="1">
          <a:off x="4114800" y="72263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167657</xdr:rowOff>
    </xdr:from>
    <xdr:ext cx="762000" cy="259045"/>
    <xdr:sp macro="" textlink="">
      <xdr:nvSpPr>
        <xdr:cNvPr id="67"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73660</xdr:rowOff>
    </xdr:from>
    <xdr:to>
      <xdr:col>6</xdr:col>
      <xdr:colOff>0</xdr:colOff>
      <xdr:row>42</xdr:row>
      <xdr:rowOff>121920</xdr:rowOff>
    </xdr:to>
    <xdr:cxnSp macro="">
      <xdr:nvCxnSpPr>
        <xdr:cNvPr id="69" name="直線コネクタ 68"/>
        <xdr:cNvCxnSpPr/>
      </xdr:nvCxnSpPr>
      <xdr:spPr>
        <a:xfrm flipV="1">
          <a:off x="3225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139717</xdr:rowOff>
    </xdr:from>
    <xdr:ext cx="736600" cy="259045"/>
    <xdr:sp macro="" textlink="">
      <xdr:nvSpPr>
        <xdr:cNvPr id="71" name="テキスト ボックス 70"/>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121920</xdr:rowOff>
    </xdr:from>
    <xdr:to>
      <xdr:col>4</xdr:col>
      <xdr:colOff>482600</xdr:colOff>
      <xdr:row>43</xdr:row>
      <xdr:rowOff>46990</xdr:rowOff>
    </xdr:to>
    <xdr:cxnSp macro="">
      <xdr:nvCxnSpPr>
        <xdr:cNvPr id="72" name="直線コネクタ 71"/>
        <xdr:cNvCxnSpPr/>
      </xdr:nvCxnSpPr>
      <xdr:spPr>
        <a:xfrm flipV="1">
          <a:off x="2336800" y="73228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4" name="テキスト ボックス 7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95250</xdr:rowOff>
    </xdr:to>
    <xdr:cxnSp macro="">
      <xdr:nvCxnSpPr>
        <xdr:cNvPr id="75" name="直線コネクタ 74"/>
        <xdr:cNvCxnSpPr/>
      </xdr:nvCxnSpPr>
      <xdr:spPr>
        <a:xfrm flipV="1">
          <a:off x="1447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79" name="テキスト ボックス 78"/>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5" name="円/楕円 84"/>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6"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22860</xdr:rowOff>
    </xdr:from>
    <xdr:to>
      <xdr:col>6</xdr:col>
      <xdr:colOff>50800</xdr:colOff>
      <xdr:row>42</xdr:row>
      <xdr:rowOff>124460</xdr:rowOff>
    </xdr:to>
    <xdr:sp macro="" textlink="">
      <xdr:nvSpPr>
        <xdr:cNvPr id="87" name="円/楕円 86"/>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109237</xdr:rowOff>
    </xdr:from>
    <xdr:ext cx="736600" cy="259045"/>
    <xdr:sp macro="" textlink="">
      <xdr:nvSpPr>
        <xdr:cNvPr id="88" name="テキスト ボックス 87"/>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71120</xdr:rowOff>
    </xdr:from>
    <xdr:to>
      <xdr:col>4</xdr:col>
      <xdr:colOff>533400</xdr:colOff>
      <xdr:row>43</xdr:row>
      <xdr:rowOff>1270</xdr:rowOff>
    </xdr:to>
    <xdr:sp macro="" textlink="">
      <xdr:nvSpPr>
        <xdr:cNvPr id="89" name="円/楕円 88"/>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157497</xdr:rowOff>
    </xdr:from>
    <xdr:ext cx="762000" cy="259045"/>
    <xdr:sp macro="" textlink="">
      <xdr:nvSpPr>
        <xdr:cNvPr id="90" name="テキスト ボックス 89"/>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167640</xdr:rowOff>
    </xdr:from>
    <xdr:to>
      <xdr:col>3</xdr:col>
      <xdr:colOff>330200</xdr:colOff>
      <xdr:row>43</xdr:row>
      <xdr:rowOff>97790</xdr:rowOff>
    </xdr:to>
    <xdr:sp macro="" textlink="">
      <xdr:nvSpPr>
        <xdr:cNvPr id="91" name="円/楕円 90"/>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92" name="テキスト ボックス 91"/>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3" name="円/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4" name="テキスト ボックス 93"/>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類似団体と比較すると、</a:t>
          </a:r>
          <a:r>
            <a:rPr kumimoji="1" lang="en-US" altLang="ja-JP" sz="1100">
              <a:solidFill>
                <a:sysClr val="windowText" lastClr="000000"/>
              </a:solidFill>
              <a:effectLst/>
              <a:latin typeface="+mn-lt"/>
              <a:ea typeface="+mn-ea"/>
              <a:cs typeface="+mn-cs"/>
            </a:rPr>
            <a:t>9.5</a:t>
          </a:r>
          <a:r>
            <a:rPr kumimoji="1" lang="ja-JP" altLang="ja-JP" sz="1100">
              <a:solidFill>
                <a:sysClr val="windowText" lastClr="000000"/>
              </a:solidFill>
              <a:effectLst/>
              <a:latin typeface="+mn-lt"/>
              <a:ea typeface="+mn-ea"/>
              <a:cs typeface="+mn-cs"/>
            </a:rPr>
            <a:t>ポイント下回っています。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採用凍結による人件費の減や臨財債の発行などにより経常収支比率は平成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年度まで改善してきましたが、生活保護費やこども手当などの扶助費の増加などにより、平成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年度まで比率が一旦増加しました。平成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年度から給与所得上昇による税収増により経常収支比率は改善に転じ、平成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年度まで同率となっておりましたが、平成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年度においては、地方消費税交付金等の大幅な減により対前年度</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ポイントの増となりました。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建設事業の重点化、地方債借入額の抑制、公的資金の補償金免除繰上償還等により公債費の軽減を図るとともに、指定管理者制度の導入や民間委託をはじめ、行政サービス棚卸し（事業仕分け）による積極的な行財政改革に取り組み、歳出の徹底的な見直しを行います。</a:t>
          </a:r>
          <a:endParaRPr lang="ja-JP" altLang="ja-JP">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124460</xdr:rowOff>
    </xdr:from>
    <xdr:to>
      <xdr:col>7</xdr:col>
      <xdr:colOff>152400</xdr:colOff>
      <xdr:row>66</xdr:row>
      <xdr:rowOff>82550</xdr:rowOff>
    </xdr:to>
    <xdr:cxnSp macro="">
      <xdr:nvCxnSpPr>
        <xdr:cNvPr id="124" name="直線コネクタ 123"/>
        <xdr:cNvCxnSpPr/>
      </xdr:nvCxnSpPr>
      <xdr:spPr>
        <a:xfrm flipV="1">
          <a:off x="4953000" y="10240010"/>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5"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6" name="直線コネクタ 125"/>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39387</xdr:rowOff>
    </xdr:from>
    <xdr:ext cx="762000" cy="259045"/>
    <xdr:sp macro="" textlink="">
      <xdr:nvSpPr>
        <xdr:cNvPr id="127"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59</xdr:row>
      <xdr:rowOff>124460</xdr:rowOff>
    </xdr:from>
    <xdr:to>
      <xdr:col>7</xdr:col>
      <xdr:colOff>241300</xdr:colOff>
      <xdr:row>59</xdr:row>
      <xdr:rowOff>124460</xdr:rowOff>
    </xdr:to>
    <xdr:cxnSp macro="">
      <xdr:nvCxnSpPr>
        <xdr:cNvPr id="128" name="直線コネクタ 127"/>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76200</xdr:rowOff>
    </xdr:from>
    <xdr:to>
      <xdr:col>7</xdr:col>
      <xdr:colOff>152400</xdr:colOff>
      <xdr:row>59</xdr:row>
      <xdr:rowOff>124460</xdr:rowOff>
    </xdr:to>
    <xdr:cxnSp macro="">
      <xdr:nvCxnSpPr>
        <xdr:cNvPr id="129" name="直線コネクタ 128"/>
        <xdr:cNvCxnSpPr/>
      </xdr:nvCxnSpPr>
      <xdr:spPr>
        <a:xfrm>
          <a:off x="4114800" y="101917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124054</xdr:rowOff>
    </xdr:from>
    <xdr:ext cx="762000" cy="259045"/>
    <xdr:sp macro="" textlink="">
      <xdr:nvSpPr>
        <xdr:cNvPr id="130" name="財政構造の弾力性平均値テキスト"/>
        <xdr:cNvSpPr txBox="1"/>
      </xdr:nvSpPr>
      <xdr:spPr>
        <a:xfrm>
          <a:off x="5041900" y="109254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31" name="フローチャート : 判断 130"/>
        <xdr:cNvSpPr/>
      </xdr:nvSpPr>
      <xdr:spPr>
        <a:xfrm>
          <a:off x="49022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76200</xdr:rowOff>
    </xdr:from>
    <xdr:to>
      <xdr:col>6</xdr:col>
      <xdr:colOff>0</xdr:colOff>
      <xdr:row>59</xdr:row>
      <xdr:rowOff>76200</xdr:rowOff>
    </xdr:to>
    <xdr:cxnSp macro="">
      <xdr:nvCxnSpPr>
        <xdr:cNvPr id="132" name="直線コネクタ 131"/>
        <xdr:cNvCxnSpPr/>
      </xdr:nvCxnSpPr>
      <xdr:spPr>
        <a:xfrm>
          <a:off x="3225800" y="1019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3" name="フローチャート : 判断 132"/>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4" name="テキスト ボックス 133"/>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76200</xdr:rowOff>
    </xdr:from>
    <xdr:to>
      <xdr:col>4</xdr:col>
      <xdr:colOff>482600</xdr:colOff>
      <xdr:row>59</xdr:row>
      <xdr:rowOff>76200</xdr:rowOff>
    </xdr:to>
    <xdr:cxnSp macro="">
      <xdr:nvCxnSpPr>
        <xdr:cNvPr id="135" name="直線コネクタ 134"/>
        <xdr:cNvCxnSpPr/>
      </xdr:nvCxnSpPr>
      <xdr:spPr>
        <a:xfrm>
          <a:off x="2336800" y="1019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6" name="フローチャート : 判断 135"/>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7" name="テキスト ボックス 136"/>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76200</xdr:rowOff>
    </xdr:from>
    <xdr:to>
      <xdr:col>3</xdr:col>
      <xdr:colOff>279400</xdr:colOff>
      <xdr:row>59</xdr:row>
      <xdr:rowOff>132504</xdr:rowOff>
    </xdr:to>
    <xdr:cxnSp macro="">
      <xdr:nvCxnSpPr>
        <xdr:cNvPr id="138" name="直線コネクタ 137"/>
        <xdr:cNvCxnSpPr/>
      </xdr:nvCxnSpPr>
      <xdr:spPr>
        <a:xfrm flipV="1">
          <a:off x="1447800" y="101917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146473</xdr:rowOff>
    </xdr:from>
    <xdr:to>
      <xdr:col>3</xdr:col>
      <xdr:colOff>330200</xdr:colOff>
      <xdr:row>63</xdr:row>
      <xdr:rowOff>76623</xdr:rowOff>
    </xdr:to>
    <xdr:sp macro="" textlink="">
      <xdr:nvSpPr>
        <xdr:cNvPr id="139" name="フローチャート : 判断 138"/>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61400</xdr:rowOff>
    </xdr:from>
    <xdr:ext cx="762000" cy="259045"/>
    <xdr:sp macro="" textlink="">
      <xdr:nvSpPr>
        <xdr:cNvPr id="140" name="テキスト ボックス 139"/>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1" name="フローチャート :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42" name="テキスト ボックス 141"/>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73660</xdr:rowOff>
    </xdr:from>
    <xdr:to>
      <xdr:col>7</xdr:col>
      <xdr:colOff>203200</xdr:colOff>
      <xdr:row>60</xdr:row>
      <xdr:rowOff>3810</xdr:rowOff>
    </xdr:to>
    <xdr:sp macro="" textlink="">
      <xdr:nvSpPr>
        <xdr:cNvPr id="148" name="円/楕円 147"/>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166387</xdr:rowOff>
    </xdr:from>
    <xdr:ext cx="762000" cy="259045"/>
    <xdr:sp macro="" textlink="">
      <xdr:nvSpPr>
        <xdr:cNvPr id="149" name="財政構造の弾力性該当値テキスト"/>
        <xdr:cNvSpPr txBox="1"/>
      </xdr:nvSpPr>
      <xdr:spPr>
        <a:xfrm>
          <a:off x="5041900" y="101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25400</xdr:rowOff>
    </xdr:from>
    <xdr:to>
      <xdr:col>6</xdr:col>
      <xdr:colOff>50800</xdr:colOff>
      <xdr:row>59</xdr:row>
      <xdr:rowOff>127000</xdr:rowOff>
    </xdr:to>
    <xdr:sp macro="" textlink="">
      <xdr:nvSpPr>
        <xdr:cNvPr id="150" name="円/楕円 149"/>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137177</xdr:rowOff>
    </xdr:from>
    <xdr:ext cx="736600" cy="259045"/>
    <xdr:sp macro="" textlink="">
      <xdr:nvSpPr>
        <xdr:cNvPr id="151" name="テキスト ボックス 150"/>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25400</xdr:rowOff>
    </xdr:from>
    <xdr:to>
      <xdr:col>4</xdr:col>
      <xdr:colOff>533400</xdr:colOff>
      <xdr:row>59</xdr:row>
      <xdr:rowOff>127000</xdr:rowOff>
    </xdr:to>
    <xdr:sp macro="" textlink="">
      <xdr:nvSpPr>
        <xdr:cNvPr id="152" name="円/楕円 151"/>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137177</xdr:rowOff>
    </xdr:from>
    <xdr:ext cx="762000" cy="259045"/>
    <xdr:sp macro="" textlink="">
      <xdr:nvSpPr>
        <xdr:cNvPr id="153" name="テキスト ボックス 152"/>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25400</xdr:rowOff>
    </xdr:from>
    <xdr:to>
      <xdr:col>3</xdr:col>
      <xdr:colOff>330200</xdr:colOff>
      <xdr:row>59</xdr:row>
      <xdr:rowOff>127000</xdr:rowOff>
    </xdr:to>
    <xdr:sp macro="" textlink="">
      <xdr:nvSpPr>
        <xdr:cNvPr id="154" name="円/楕円 153"/>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137177</xdr:rowOff>
    </xdr:from>
    <xdr:ext cx="762000" cy="259045"/>
    <xdr:sp macro="" textlink="">
      <xdr:nvSpPr>
        <xdr:cNvPr id="155" name="テキスト ボックス 154"/>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81704</xdr:rowOff>
    </xdr:from>
    <xdr:to>
      <xdr:col>2</xdr:col>
      <xdr:colOff>127000</xdr:colOff>
      <xdr:row>60</xdr:row>
      <xdr:rowOff>11854</xdr:rowOff>
    </xdr:to>
    <xdr:sp macro="" textlink="">
      <xdr:nvSpPr>
        <xdr:cNvPr id="156" name="円/楕円 155"/>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22031</xdr:rowOff>
    </xdr:from>
    <xdr:ext cx="762000" cy="259045"/>
    <xdr:sp macro="" textlink="">
      <xdr:nvSpPr>
        <xdr:cNvPr id="157" name="テキスト ボックス 156"/>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人件費、</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維持補修費の</a:t>
          </a:r>
          <a:r>
            <a:rPr kumimoji="1" lang="ja-JP" altLang="en-US" sz="1100">
              <a:solidFill>
                <a:sysClr val="windowText" lastClr="000000"/>
              </a:solidFill>
              <a:effectLst/>
              <a:latin typeface="+mn-lt"/>
              <a:ea typeface="+mn-ea"/>
              <a:cs typeface="+mn-cs"/>
            </a:rPr>
            <a:t>人口</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人当たりの金額は</a:t>
          </a:r>
          <a:r>
            <a:rPr kumimoji="1" lang="ja-JP" altLang="ja-JP" sz="1100">
              <a:solidFill>
                <a:sysClr val="windowText" lastClr="000000"/>
              </a:solidFill>
              <a:effectLst/>
              <a:latin typeface="+mn-lt"/>
              <a:ea typeface="+mn-ea"/>
              <a:cs typeface="+mn-cs"/>
            </a:rPr>
            <a:t>、毎年見直しを図り、経費の削減に努めてきた結果、類似団体平均より良好な水準です。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決算では、前年度に比べ物件費が減少となりました。これは、</a:t>
          </a:r>
          <a:r>
            <a:rPr kumimoji="1" lang="ja-JP" altLang="ja-JP" sz="1100">
              <a:solidFill>
                <a:sysClr val="windowText" lastClr="000000"/>
              </a:solidFill>
              <a:effectLst/>
              <a:latin typeface="+mn-lt"/>
              <a:ea typeface="+mn-ea"/>
              <a:cs typeface="+mn-cs"/>
            </a:rPr>
            <a:t>福祉総合システムや</a:t>
          </a:r>
          <a:r>
            <a:rPr kumimoji="1" lang="ja-JP" altLang="en-US" sz="1100">
              <a:solidFill>
                <a:sysClr val="windowText" lastClr="000000"/>
              </a:solidFill>
              <a:effectLst/>
              <a:latin typeface="+mn-lt"/>
              <a:ea typeface="+mn-ea"/>
              <a:cs typeface="+mn-cs"/>
            </a:rPr>
            <a:t>市税システムの包括外部委託料が減少したことなどによるものです</a:t>
          </a:r>
          <a:r>
            <a:rPr kumimoji="1" lang="ja-JP" altLang="ja-JP" sz="1100">
              <a:solidFill>
                <a:srgbClr val="00B0F0"/>
              </a:solidFill>
              <a:effectLst/>
              <a:latin typeface="+mn-lt"/>
              <a:ea typeface="+mn-ea"/>
              <a:cs typeface="+mn-cs"/>
            </a:rPr>
            <a:t>。</a:t>
          </a:r>
          <a:endParaRPr lang="ja-JP" altLang="ja-JP" sz="1400">
            <a:solidFill>
              <a:srgbClr val="00B0F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5" name="直線コネクタ 184"/>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6"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7" name="直線コネクタ 186"/>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88"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89" name="直線コネクタ 188"/>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24964</xdr:rowOff>
    </xdr:from>
    <xdr:to>
      <xdr:col>7</xdr:col>
      <xdr:colOff>152400</xdr:colOff>
      <xdr:row>82</xdr:row>
      <xdr:rowOff>45571</xdr:rowOff>
    </xdr:to>
    <xdr:cxnSp macro="">
      <xdr:nvCxnSpPr>
        <xdr:cNvPr id="190" name="直線コネクタ 189"/>
        <xdr:cNvCxnSpPr/>
      </xdr:nvCxnSpPr>
      <xdr:spPr>
        <a:xfrm flipV="1">
          <a:off x="4114800" y="14083864"/>
          <a:ext cx="8382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48649</xdr:rowOff>
    </xdr:from>
    <xdr:ext cx="762000" cy="259045"/>
    <xdr:sp macro="" textlink="">
      <xdr:nvSpPr>
        <xdr:cNvPr id="191" name="人件費・物件費等の状況平均値テキスト"/>
        <xdr:cNvSpPr txBox="1"/>
      </xdr:nvSpPr>
      <xdr:spPr>
        <a:xfrm>
          <a:off x="5041900" y="1410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2" name="フローチャート : 判断 191"/>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140819</xdr:rowOff>
    </xdr:from>
    <xdr:to>
      <xdr:col>6</xdr:col>
      <xdr:colOff>0</xdr:colOff>
      <xdr:row>82</xdr:row>
      <xdr:rowOff>45571</xdr:rowOff>
    </xdr:to>
    <xdr:cxnSp macro="">
      <xdr:nvCxnSpPr>
        <xdr:cNvPr id="193" name="直線コネクタ 192"/>
        <xdr:cNvCxnSpPr/>
      </xdr:nvCxnSpPr>
      <xdr:spPr>
        <a:xfrm>
          <a:off x="3225800" y="14028269"/>
          <a:ext cx="889000" cy="7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4" name="フローチャート : 判断 193"/>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126827</xdr:rowOff>
    </xdr:from>
    <xdr:ext cx="736600" cy="259045"/>
    <xdr:sp macro="" textlink="">
      <xdr:nvSpPr>
        <xdr:cNvPr id="195" name="テキスト ボックス 194"/>
        <xdr:cNvSpPr txBox="1"/>
      </xdr:nvSpPr>
      <xdr:spPr>
        <a:xfrm>
          <a:off x="3733800" y="1418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24609</xdr:rowOff>
    </xdr:from>
    <xdr:to>
      <xdr:col>4</xdr:col>
      <xdr:colOff>482600</xdr:colOff>
      <xdr:row>81</xdr:row>
      <xdr:rowOff>140819</xdr:rowOff>
    </xdr:to>
    <xdr:cxnSp macro="">
      <xdr:nvCxnSpPr>
        <xdr:cNvPr id="196" name="直線コネクタ 195"/>
        <xdr:cNvCxnSpPr/>
      </xdr:nvCxnSpPr>
      <xdr:spPr>
        <a:xfrm>
          <a:off x="2336800" y="13912059"/>
          <a:ext cx="889000" cy="11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7" name="フローチャート : 判断 196"/>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116426</xdr:rowOff>
    </xdr:from>
    <xdr:ext cx="762000" cy="259045"/>
    <xdr:sp macro="" textlink="">
      <xdr:nvSpPr>
        <xdr:cNvPr id="198" name="テキスト ボックス 197"/>
        <xdr:cNvSpPr txBox="1"/>
      </xdr:nvSpPr>
      <xdr:spPr>
        <a:xfrm>
          <a:off x="2844800" y="141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4919</xdr:rowOff>
    </xdr:from>
    <xdr:to>
      <xdr:col>3</xdr:col>
      <xdr:colOff>279400</xdr:colOff>
      <xdr:row>81</xdr:row>
      <xdr:rowOff>24609</xdr:rowOff>
    </xdr:to>
    <xdr:cxnSp macro="">
      <xdr:nvCxnSpPr>
        <xdr:cNvPr id="199" name="直線コネクタ 198"/>
        <xdr:cNvCxnSpPr/>
      </xdr:nvCxnSpPr>
      <xdr:spPr>
        <a:xfrm>
          <a:off x="1447800" y="13892369"/>
          <a:ext cx="889000" cy="1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0" name="フローチャート : 判断 199"/>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25964</xdr:rowOff>
    </xdr:from>
    <xdr:ext cx="762000" cy="259045"/>
    <xdr:sp macro="" textlink="">
      <xdr:nvSpPr>
        <xdr:cNvPr id="201" name="テキスト ボックス 200"/>
        <xdr:cNvSpPr txBox="1"/>
      </xdr:nvSpPr>
      <xdr:spPr>
        <a:xfrm>
          <a:off x="1955800" y="1408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2" name="フローチャート : 判断 201"/>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75164</xdr:rowOff>
    </xdr:from>
    <xdr:ext cx="762000" cy="259045"/>
    <xdr:sp macro="" textlink="">
      <xdr:nvSpPr>
        <xdr:cNvPr id="203" name="テキスト ボックス 202"/>
        <xdr:cNvSpPr txBox="1"/>
      </xdr:nvSpPr>
      <xdr:spPr>
        <a:xfrm>
          <a:off x="1066800" y="141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145614</xdr:rowOff>
    </xdr:from>
    <xdr:to>
      <xdr:col>7</xdr:col>
      <xdr:colOff>203200</xdr:colOff>
      <xdr:row>82</xdr:row>
      <xdr:rowOff>75764</xdr:rowOff>
    </xdr:to>
    <xdr:sp macro="" textlink="">
      <xdr:nvSpPr>
        <xdr:cNvPr id="209" name="円/楕円 208"/>
        <xdr:cNvSpPr/>
      </xdr:nvSpPr>
      <xdr:spPr>
        <a:xfrm>
          <a:off x="4902200" y="140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162141</xdr:rowOff>
    </xdr:from>
    <xdr:ext cx="762000" cy="259045"/>
    <xdr:sp macro="" textlink="">
      <xdr:nvSpPr>
        <xdr:cNvPr id="210" name="人件費・物件費等の状況該当値テキスト"/>
        <xdr:cNvSpPr txBox="1"/>
      </xdr:nvSpPr>
      <xdr:spPr>
        <a:xfrm>
          <a:off x="5041900" y="138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166221</xdr:rowOff>
    </xdr:from>
    <xdr:to>
      <xdr:col>6</xdr:col>
      <xdr:colOff>50800</xdr:colOff>
      <xdr:row>82</xdr:row>
      <xdr:rowOff>96371</xdr:rowOff>
    </xdr:to>
    <xdr:sp macro="" textlink="">
      <xdr:nvSpPr>
        <xdr:cNvPr id="211" name="円/楕円 210"/>
        <xdr:cNvSpPr/>
      </xdr:nvSpPr>
      <xdr:spPr>
        <a:xfrm>
          <a:off x="4064000" y="140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106548</xdr:rowOff>
    </xdr:from>
    <xdr:ext cx="736600" cy="259045"/>
    <xdr:sp macro="" textlink="">
      <xdr:nvSpPr>
        <xdr:cNvPr id="212" name="テキスト ボックス 211"/>
        <xdr:cNvSpPr txBox="1"/>
      </xdr:nvSpPr>
      <xdr:spPr>
        <a:xfrm>
          <a:off x="3733800" y="1382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109,257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90019</xdr:rowOff>
    </xdr:from>
    <xdr:to>
      <xdr:col>4</xdr:col>
      <xdr:colOff>533400</xdr:colOff>
      <xdr:row>82</xdr:row>
      <xdr:rowOff>20169</xdr:rowOff>
    </xdr:to>
    <xdr:sp macro="" textlink="">
      <xdr:nvSpPr>
        <xdr:cNvPr id="213" name="円/楕円 212"/>
        <xdr:cNvSpPr/>
      </xdr:nvSpPr>
      <xdr:spPr>
        <a:xfrm>
          <a:off x="3175000" y="139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30346</xdr:rowOff>
    </xdr:from>
    <xdr:ext cx="762000" cy="259045"/>
    <xdr:sp macro="" textlink="">
      <xdr:nvSpPr>
        <xdr:cNvPr id="214" name="テキスト ボックス 213"/>
        <xdr:cNvSpPr txBox="1"/>
      </xdr:nvSpPr>
      <xdr:spPr>
        <a:xfrm>
          <a:off x="2844800" y="1374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106,099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145259</xdr:rowOff>
    </xdr:from>
    <xdr:to>
      <xdr:col>3</xdr:col>
      <xdr:colOff>330200</xdr:colOff>
      <xdr:row>81</xdr:row>
      <xdr:rowOff>75409</xdr:rowOff>
    </xdr:to>
    <xdr:sp macro="" textlink="">
      <xdr:nvSpPr>
        <xdr:cNvPr id="215" name="円/楕円 214"/>
        <xdr:cNvSpPr/>
      </xdr:nvSpPr>
      <xdr:spPr>
        <a:xfrm>
          <a:off x="2286000" y="138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85586</xdr:rowOff>
    </xdr:from>
    <xdr:ext cx="762000" cy="259045"/>
    <xdr:sp macro="" textlink="">
      <xdr:nvSpPr>
        <xdr:cNvPr id="216" name="テキスト ボックス 215"/>
        <xdr:cNvSpPr txBox="1"/>
      </xdr:nvSpPr>
      <xdr:spPr>
        <a:xfrm>
          <a:off x="1955800" y="1363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101,283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125569</xdr:rowOff>
    </xdr:from>
    <xdr:to>
      <xdr:col>2</xdr:col>
      <xdr:colOff>127000</xdr:colOff>
      <xdr:row>81</xdr:row>
      <xdr:rowOff>55719</xdr:rowOff>
    </xdr:to>
    <xdr:sp macro="" textlink="">
      <xdr:nvSpPr>
        <xdr:cNvPr id="217" name="円/楕円 216"/>
        <xdr:cNvSpPr/>
      </xdr:nvSpPr>
      <xdr:spPr>
        <a:xfrm>
          <a:off x="1397000" y="138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65896</xdr:rowOff>
    </xdr:from>
    <xdr:ext cx="762000" cy="259045"/>
    <xdr:sp macro="" textlink="">
      <xdr:nvSpPr>
        <xdr:cNvPr id="218" name="テキスト ボックス 217"/>
        <xdr:cNvSpPr txBox="1"/>
      </xdr:nvSpPr>
      <xdr:spPr>
        <a:xfrm>
          <a:off x="1066800" y="1361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平成２９年度（平成２９年４月１日時点）の指数は、前年の値を下回っています。要因としては、給与制度の総合的見直しの効果、給与構造見直しの経過措置廃止の効果が現れたことがあげられます。今後も本市の人事委員会からの勧告及び報告を踏まえ、国家公務員の給与制度との均衡を図っていきます。</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21166</xdr:rowOff>
    </xdr:to>
    <xdr:cxnSp macro="">
      <xdr:nvCxnSpPr>
        <xdr:cNvPr id="251" name="直線コネクタ 250"/>
        <xdr:cNvCxnSpPr/>
      </xdr:nvCxnSpPr>
      <xdr:spPr>
        <a:xfrm flipV="1">
          <a:off x="17018000" y="13820775"/>
          <a:ext cx="0" cy="9450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92604</xdr:rowOff>
    </xdr:from>
    <xdr:to>
      <xdr:col>24</xdr:col>
      <xdr:colOff>558800</xdr:colOff>
      <xdr:row>85</xdr:row>
      <xdr:rowOff>31750</xdr:rowOff>
    </xdr:to>
    <xdr:cxnSp macro="">
      <xdr:nvCxnSpPr>
        <xdr:cNvPr id="256" name="直線コネクタ 255"/>
        <xdr:cNvCxnSpPr/>
      </xdr:nvCxnSpPr>
      <xdr:spPr>
        <a:xfrm flipV="1">
          <a:off x="16179800" y="14494404"/>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129240</xdr:rowOff>
    </xdr:from>
    <xdr:ext cx="762000" cy="259045"/>
    <xdr:sp macro="" textlink="">
      <xdr:nvSpPr>
        <xdr:cNvPr id="257" name="給与水準   （国との比較）平均値テキスト"/>
        <xdr:cNvSpPr txBox="1"/>
      </xdr:nvSpPr>
      <xdr:spPr>
        <a:xfrm>
          <a:off x="17106900" y="14188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58" name="フローチャート : 判断 257"/>
        <xdr:cNvSpPr/>
      </xdr:nvSpPr>
      <xdr:spPr>
        <a:xfrm>
          <a:off x="169672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85</xdr:row>
      <xdr:rowOff>31750</xdr:rowOff>
    </xdr:to>
    <xdr:cxnSp macro="">
      <xdr:nvCxnSpPr>
        <xdr:cNvPr id="259" name="直線コネクタ 258"/>
        <xdr:cNvCxnSpPr/>
      </xdr:nvCxnSpPr>
      <xdr:spPr>
        <a:xfrm>
          <a:off x="15290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132821</xdr:rowOff>
    </xdr:from>
    <xdr:to>
      <xdr:col>23</xdr:col>
      <xdr:colOff>457200</xdr:colOff>
      <xdr:row>84</xdr:row>
      <xdr:rowOff>62971</xdr:rowOff>
    </xdr:to>
    <xdr:sp macro="" textlink="">
      <xdr:nvSpPr>
        <xdr:cNvPr id="260" name="フローチャート : 判断 259"/>
        <xdr:cNvSpPr/>
      </xdr:nvSpPr>
      <xdr:spPr>
        <a:xfrm>
          <a:off x="16129000" y="1436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73148</xdr:rowOff>
    </xdr:from>
    <xdr:ext cx="736600" cy="259045"/>
    <xdr:sp macro="" textlink="">
      <xdr:nvSpPr>
        <xdr:cNvPr id="261" name="テキスト ボックス 260"/>
        <xdr:cNvSpPr txBox="1"/>
      </xdr:nvSpPr>
      <xdr:spPr>
        <a:xfrm>
          <a:off x="15798800" y="1413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102659</xdr:rowOff>
    </xdr:from>
    <xdr:to>
      <xdr:col>22</xdr:col>
      <xdr:colOff>203200</xdr:colOff>
      <xdr:row>84</xdr:row>
      <xdr:rowOff>122766</xdr:rowOff>
    </xdr:to>
    <xdr:cxnSp macro="">
      <xdr:nvCxnSpPr>
        <xdr:cNvPr id="262" name="直線コネクタ 261"/>
        <xdr:cNvCxnSpPr/>
      </xdr:nvCxnSpPr>
      <xdr:spPr>
        <a:xfrm>
          <a:off x="14401800" y="145044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3" name="フローチャート : 判断 262"/>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4" name="テキスト ボックス 263"/>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102659</xdr:rowOff>
    </xdr:from>
    <xdr:to>
      <xdr:col>21</xdr:col>
      <xdr:colOff>0</xdr:colOff>
      <xdr:row>89</xdr:row>
      <xdr:rowOff>59796</xdr:rowOff>
    </xdr:to>
    <xdr:cxnSp macro="">
      <xdr:nvCxnSpPr>
        <xdr:cNvPr id="265" name="直線コネクタ 264"/>
        <xdr:cNvCxnSpPr/>
      </xdr:nvCxnSpPr>
      <xdr:spPr>
        <a:xfrm flipV="1">
          <a:off x="13512800" y="14504459"/>
          <a:ext cx="889000" cy="8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11641</xdr:rowOff>
    </xdr:from>
    <xdr:to>
      <xdr:col>21</xdr:col>
      <xdr:colOff>50800</xdr:colOff>
      <xdr:row>84</xdr:row>
      <xdr:rowOff>113241</xdr:rowOff>
    </xdr:to>
    <xdr:sp macro="" textlink="">
      <xdr:nvSpPr>
        <xdr:cNvPr id="266" name="フローチャート : 判断 265"/>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123418</xdr:rowOff>
    </xdr:from>
    <xdr:ext cx="762000" cy="259045"/>
    <xdr:sp macro="" textlink="">
      <xdr:nvSpPr>
        <xdr:cNvPr id="267" name="テキスト ボックス 266"/>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68" name="フローチャート : 判断 267"/>
        <xdr:cNvSpPr/>
      </xdr:nvSpPr>
      <xdr:spPr>
        <a:xfrm>
          <a:off x="13462000" y="152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120773</xdr:rowOff>
    </xdr:from>
    <xdr:ext cx="762000" cy="259045"/>
    <xdr:sp macro="" textlink="">
      <xdr:nvSpPr>
        <xdr:cNvPr id="269" name="テキスト ボックス 268"/>
        <xdr:cNvSpPr txBox="1"/>
      </xdr:nvSpPr>
      <xdr:spPr>
        <a:xfrm>
          <a:off x="13131800" y="1503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41804</xdr:rowOff>
    </xdr:from>
    <xdr:to>
      <xdr:col>24</xdr:col>
      <xdr:colOff>609600</xdr:colOff>
      <xdr:row>84</xdr:row>
      <xdr:rowOff>143404</xdr:rowOff>
    </xdr:to>
    <xdr:sp macro="" textlink="">
      <xdr:nvSpPr>
        <xdr:cNvPr id="275" name="円/楕円 274"/>
        <xdr:cNvSpPr/>
      </xdr:nvSpPr>
      <xdr:spPr>
        <a:xfrm>
          <a:off x="169672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13881</xdr:rowOff>
    </xdr:from>
    <xdr:ext cx="762000" cy="259045"/>
    <xdr:sp macro="" textlink="">
      <xdr:nvSpPr>
        <xdr:cNvPr id="276" name="給与水準   （国との比較）該当値テキスト"/>
        <xdr:cNvSpPr txBox="1"/>
      </xdr:nvSpPr>
      <xdr:spPr>
        <a:xfrm>
          <a:off x="17106900" y="1441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7" name="円/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8" name="テキスト ボックス 27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9" name="円/楕円 278"/>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80" name="テキスト ボックス 279"/>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51859</xdr:rowOff>
    </xdr:from>
    <xdr:to>
      <xdr:col>21</xdr:col>
      <xdr:colOff>50800</xdr:colOff>
      <xdr:row>84</xdr:row>
      <xdr:rowOff>153459</xdr:rowOff>
    </xdr:to>
    <xdr:sp macro="" textlink="">
      <xdr:nvSpPr>
        <xdr:cNvPr id="281" name="円/楕円 280"/>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138236</xdr:rowOff>
    </xdr:from>
    <xdr:ext cx="762000" cy="259045"/>
    <xdr:sp macro="" textlink="">
      <xdr:nvSpPr>
        <xdr:cNvPr id="282" name="テキスト ボックス 281"/>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83" name="円/楕円 282"/>
        <xdr:cNvSpPr/>
      </xdr:nvSpPr>
      <xdr:spPr>
        <a:xfrm>
          <a:off x="13462000" y="152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95373</xdr:rowOff>
    </xdr:from>
    <xdr:ext cx="762000" cy="259045"/>
    <xdr:sp macro="" textlink="">
      <xdr:nvSpPr>
        <xdr:cNvPr id="284" name="テキスト ボックス 283"/>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岡山市行財政改革大綱」や「職員採用中期計画」に基づいた職員数適正化の取り組みに引き続き、施策の重要度・優先度等を勘案しながら、行財政の合理化、能率化を図りつつ、適正な定員管理に取り組んでき</a:t>
          </a:r>
          <a:r>
            <a:rPr kumimoji="1" lang="ja-JP" altLang="en-US" sz="1100">
              <a:solidFill>
                <a:schemeClr val="dk1"/>
              </a:solidFill>
              <a:effectLst/>
              <a:latin typeface="+mn-lt"/>
              <a:ea typeface="+mn-ea"/>
              <a:cs typeface="+mn-cs"/>
            </a:rPr>
            <a:t>まし</a:t>
          </a:r>
          <a:r>
            <a:rPr kumimoji="1" lang="ja-JP" altLang="ja-JP" sz="1100">
              <a:solidFill>
                <a:schemeClr val="dk1"/>
              </a:solidFill>
              <a:effectLst/>
              <a:latin typeface="+mn-lt"/>
              <a:ea typeface="+mn-ea"/>
              <a:cs typeface="+mn-cs"/>
            </a:rPr>
            <a:t>た。今後は、「定員管理の方針」（平成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年度）に基づき、より適正な人員管理に取り組んでい</a:t>
          </a:r>
          <a:r>
            <a:rPr kumimoji="1" lang="ja-JP" altLang="en-US" sz="1100">
              <a:solidFill>
                <a:schemeClr val="dk1"/>
              </a:solidFill>
              <a:effectLst/>
              <a:latin typeface="+mn-lt"/>
              <a:ea typeface="+mn-ea"/>
              <a:cs typeface="+mn-cs"/>
            </a:rPr>
            <a:t>きます</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日付で県費負担教職員の給与負担等の移譲により総職員数が増加し</a:t>
          </a:r>
          <a:r>
            <a:rPr kumimoji="1" lang="ja-JP" altLang="en-US" sz="1100">
              <a:solidFill>
                <a:schemeClr val="dk1"/>
              </a:solidFill>
              <a:effectLst/>
              <a:latin typeface="+mn-lt"/>
              <a:ea typeface="+mn-ea"/>
              <a:cs typeface="+mn-cs"/>
            </a:rPr>
            <a:t>まし</a:t>
          </a:r>
          <a:r>
            <a:rPr kumimoji="1" lang="ja-JP" altLang="ja-JP" sz="1100">
              <a:solidFill>
                <a:schemeClr val="dk1"/>
              </a:solidFill>
              <a:effectLst/>
              <a:latin typeface="+mn-lt"/>
              <a:ea typeface="+mn-ea"/>
              <a:cs typeface="+mn-cs"/>
            </a:rPr>
            <a:t>た。</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12" name="直線コネクタ 311"/>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13"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4" name="直線コネクタ 313"/>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5"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6" name="直線コネクタ 315"/>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114808</xdr:rowOff>
    </xdr:from>
    <xdr:to>
      <xdr:col>24</xdr:col>
      <xdr:colOff>558800</xdr:colOff>
      <xdr:row>65</xdr:row>
      <xdr:rowOff>147828</xdr:rowOff>
    </xdr:to>
    <xdr:cxnSp macro="">
      <xdr:nvCxnSpPr>
        <xdr:cNvPr id="317" name="直線コネクタ 316"/>
        <xdr:cNvCxnSpPr/>
      </xdr:nvCxnSpPr>
      <xdr:spPr>
        <a:xfrm>
          <a:off x="16179800" y="10230358"/>
          <a:ext cx="838200" cy="106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38752</xdr:rowOff>
    </xdr:from>
    <xdr:ext cx="762000" cy="259045"/>
    <xdr:sp macro="" textlink="">
      <xdr:nvSpPr>
        <xdr:cNvPr id="318" name="定員管理の状況平均値テキスト"/>
        <xdr:cNvSpPr txBox="1"/>
      </xdr:nvSpPr>
      <xdr:spPr>
        <a:xfrm>
          <a:off x="17106900" y="1101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19" name="フローチャート : 判断 318"/>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114808</xdr:rowOff>
    </xdr:from>
    <xdr:to>
      <xdr:col>23</xdr:col>
      <xdr:colOff>406400</xdr:colOff>
      <xdr:row>59</xdr:row>
      <xdr:rowOff>119634</xdr:rowOff>
    </xdr:to>
    <xdr:cxnSp macro="">
      <xdr:nvCxnSpPr>
        <xdr:cNvPr id="320" name="直線コネクタ 319"/>
        <xdr:cNvCxnSpPr/>
      </xdr:nvCxnSpPr>
      <xdr:spPr>
        <a:xfrm flipV="1">
          <a:off x="15290800" y="102303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21" name="フローチャート : 判断 320"/>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146829</xdr:rowOff>
    </xdr:from>
    <xdr:ext cx="736600" cy="259045"/>
    <xdr:sp macro="" textlink="">
      <xdr:nvSpPr>
        <xdr:cNvPr id="322" name="テキスト ボックス 321"/>
        <xdr:cNvSpPr txBox="1"/>
      </xdr:nvSpPr>
      <xdr:spPr>
        <a:xfrm>
          <a:off x="15798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119634</xdr:rowOff>
    </xdr:from>
    <xdr:to>
      <xdr:col>22</xdr:col>
      <xdr:colOff>203200</xdr:colOff>
      <xdr:row>59</xdr:row>
      <xdr:rowOff>129286</xdr:rowOff>
    </xdr:to>
    <xdr:cxnSp macro="">
      <xdr:nvCxnSpPr>
        <xdr:cNvPr id="323" name="直線コネクタ 322"/>
        <xdr:cNvCxnSpPr/>
      </xdr:nvCxnSpPr>
      <xdr:spPr>
        <a:xfrm flipV="1">
          <a:off x="14401800" y="102351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4" name="フローチャート : 判断 323"/>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149242</xdr:rowOff>
    </xdr:from>
    <xdr:ext cx="762000" cy="259045"/>
    <xdr:sp macro="" textlink="">
      <xdr:nvSpPr>
        <xdr:cNvPr id="325" name="テキスト ボックス 324"/>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124460</xdr:rowOff>
    </xdr:from>
    <xdr:to>
      <xdr:col>21</xdr:col>
      <xdr:colOff>0</xdr:colOff>
      <xdr:row>59</xdr:row>
      <xdr:rowOff>129286</xdr:rowOff>
    </xdr:to>
    <xdr:cxnSp macro="">
      <xdr:nvCxnSpPr>
        <xdr:cNvPr id="326" name="直線コネクタ 325"/>
        <xdr:cNvCxnSpPr/>
      </xdr:nvCxnSpPr>
      <xdr:spPr>
        <a:xfrm>
          <a:off x="13512800" y="102400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7" name="フローチャート : 判断 326"/>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158894</xdr:rowOff>
    </xdr:from>
    <xdr:ext cx="762000" cy="259045"/>
    <xdr:sp macro="" textlink="">
      <xdr:nvSpPr>
        <xdr:cNvPr id="328" name="テキスト ボックス 327"/>
        <xdr:cNvSpPr txBox="1"/>
      </xdr:nvSpPr>
      <xdr:spPr>
        <a:xfrm>
          <a:off x="14020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29" name="フローチャート : 判断 328"/>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166133</xdr:rowOff>
    </xdr:from>
    <xdr:ext cx="762000" cy="259045"/>
    <xdr:sp macro="" textlink="">
      <xdr:nvSpPr>
        <xdr:cNvPr id="330" name="テキスト ボックス 329"/>
        <xdr:cNvSpPr txBox="1"/>
      </xdr:nvSpPr>
      <xdr:spPr>
        <a:xfrm>
          <a:off x="13131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97028</xdr:rowOff>
    </xdr:from>
    <xdr:to>
      <xdr:col>24</xdr:col>
      <xdr:colOff>609600</xdr:colOff>
      <xdr:row>66</xdr:row>
      <xdr:rowOff>27178</xdr:rowOff>
    </xdr:to>
    <xdr:sp macro="" textlink="">
      <xdr:nvSpPr>
        <xdr:cNvPr id="336" name="円/楕円 335"/>
        <xdr:cNvSpPr/>
      </xdr:nvSpPr>
      <xdr:spPr>
        <a:xfrm>
          <a:off x="16967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69105</xdr:rowOff>
    </xdr:from>
    <xdr:ext cx="762000" cy="259045"/>
    <xdr:sp macro="" textlink="">
      <xdr:nvSpPr>
        <xdr:cNvPr id="337" name="定員管理の状況該当値テキスト"/>
        <xdr:cNvSpPr txBox="1"/>
      </xdr:nvSpPr>
      <xdr:spPr>
        <a:xfrm>
          <a:off x="17106900" y="112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64008</xdr:rowOff>
    </xdr:from>
    <xdr:to>
      <xdr:col>23</xdr:col>
      <xdr:colOff>457200</xdr:colOff>
      <xdr:row>59</xdr:row>
      <xdr:rowOff>165608</xdr:rowOff>
    </xdr:to>
    <xdr:sp macro="" textlink="">
      <xdr:nvSpPr>
        <xdr:cNvPr id="338" name="円/楕円 337"/>
        <xdr:cNvSpPr/>
      </xdr:nvSpPr>
      <xdr:spPr>
        <a:xfrm>
          <a:off x="16129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150385</xdr:rowOff>
    </xdr:from>
    <xdr:ext cx="736600" cy="259045"/>
    <xdr:sp macro="" textlink="">
      <xdr:nvSpPr>
        <xdr:cNvPr id="339" name="テキスト ボックス 338"/>
        <xdr:cNvSpPr txBox="1"/>
      </xdr:nvSpPr>
      <xdr:spPr>
        <a:xfrm>
          <a:off x="15798800" y="10265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68834</xdr:rowOff>
    </xdr:from>
    <xdr:to>
      <xdr:col>22</xdr:col>
      <xdr:colOff>254000</xdr:colOff>
      <xdr:row>59</xdr:row>
      <xdr:rowOff>170434</xdr:rowOff>
    </xdr:to>
    <xdr:sp macro="" textlink="">
      <xdr:nvSpPr>
        <xdr:cNvPr id="340" name="円/楕円 339"/>
        <xdr:cNvSpPr/>
      </xdr:nvSpPr>
      <xdr:spPr>
        <a:xfrm>
          <a:off x="15240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155211</xdr:rowOff>
    </xdr:from>
    <xdr:ext cx="762000" cy="259045"/>
    <xdr:sp macro="" textlink="">
      <xdr:nvSpPr>
        <xdr:cNvPr id="341" name="テキスト ボックス 340"/>
        <xdr:cNvSpPr txBox="1"/>
      </xdr:nvSpPr>
      <xdr:spPr>
        <a:xfrm>
          <a:off x="149098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78486</xdr:rowOff>
    </xdr:from>
    <xdr:to>
      <xdr:col>21</xdr:col>
      <xdr:colOff>50800</xdr:colOff>
      <xdr:row>60</xdr:row>
      <xdr:rowOff>8636</xdr:rowOff>
    </xdr:to>
    <xdr:sp macro="" textlink="">
      <xdr:nvSpPr>
        <xdr:cNvPr id="342" name="円/楕円 341"/>
        <xdr:cNvSpPr/>
      </xdr:nvSpPr>
      <xdr:spPr>
        <a:xfrm>
          <a:off x="14351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164863</xdr:rowOff>
    </xdr:from>
    <xdr:ext cx="762000" cy="259045"/>
    <xdr:sp macro="" textlink="">
      <xdr:nvSpPr>
        <xdr:cNvPr id="343" name="テキスト ボックス 342"/>
        <xdr:cNvSpPr txBox="1"/>
      </xdr:nvSpPr>
      <xdr:spPr>
        <a:xfrm>
          <a:off x="140208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73660</xdr:rowOff>
    </xdr:from>
    <xdr:to>
      <xdr:col>19</xdr:col>
      <xdr:colOff>533400</xdr:colOff>
      <xdr:row>60</xdr:row>
      <xdr:rowOff>3810</xdr:rowOff>
    </xdr:to>
    <xdr:sp macro="" textlink="">
      <xdr:nvSpPr>
        <xdr:cNvPr id="344" name="円/楕円 343"/>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160037</xdr:rowOff>
    </xdr:from>
    <xdr:ext cx="762000" cy="259045"/>
    <xdr:sp macro="" textlink="">
      <xdr:nvSpPr>
        <xdr:cNvPr id="345" name="テキスト ボックス 344"/>
        <xdr:cNvSpPr txBox="1"/>
      </xdr:nvSpPr>
      <xdr:spPr>
        <a:xfrm>
          <a:off x="13131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B0F0"/>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年度以降の借入抑制による地方債償還額の減、および平成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年度からは景気回復による税収増等による標準財政規模の増により、実質公債費比率は改善傾向にあります。</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年度においても借入抑制および債務負担行為の減などにより前年度（平成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 </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％ポイント改善したことにより、類似団体内の平均レベルとなっています。引き続き、建設事業の重点化や進度調整により、地方債借入額を抑制し、実質公債費比率の改善に努めています。</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solidFill>
              <a:srgbClr val="00B0F0"/>
            </a:solidFill>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7" name="直線コネクタ 376"/>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78"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79" name="直線コネクタ 378"/>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80"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81" name="直線コネクタ 380"/>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22678</xdr:rowOff>
    </xdr:from>
    <xdr:to>
      <xdr:col>24</xdr:col>
      <xdr:colOff>558800</xdr:colOff>
      <xdr:row>40</xdr:row>
      <xdr:rowOff>12095</xdr:rowOff>
    </xdr:to>
    <xdr:cxnSp macro="">
      <xdr:nvCxnSpPr>
        <xdr:cNvPr id="382" name="直線コネクタ 381"/>
        <xdr:cNvCxnSpPr/>
      </xdr:nvCxnSpPr>
      <xdr:spPr>
        <a:xfrm flipV="1">
          <a:off x="16179800" y="670922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25296</xdr:rowOff>
    </xdr:from>
    <xdr:ext cx="762000" cy="259045"/>
    <xdr:sp macro="" textlink="">
      <xdr:nvSpPr>
        <xdr:cNvPr id="383" name="公債費負担の状況平均値テキスト"/>
        <xdr:cNvSpPr txBox="1"/>
      </xdr:nvSpPr>
      <xdr:spPr>
        <a:xfrm>
          <a:off x="17106900" y="688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4" name="フローチャート : 判断 383"/>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12095</xdr:rowOff>
    </xdr:from>
    <xdr:to>
      <xdr:col>23</xdr:col>
      <xdr:colOff>406400</xdr:colOff>
      <xdr:row>41</xdr:row>
      <xdr:rowOff>13002</xdr:rowOff>
    </xdr:to>
    <xdr:cxnSp macro="">
      <xdr:nvCxnSpPr>
        <xdr:cNvPr id="385" name="直線コネクタ 384"/>
        <xdr:cNvCxnSpPr/>
      </xdr:nvCxnSpPr>
      <xdr:spPr>
        <a:xfrm flipV="1">
          <a:off x="15290800" y="68700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6" name="フローチャート : 判断 385"/>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37089</xdr:rowOff>
    </xdr:from>
    <xdr:ext cx="736600" cy="259045"/>
    <xdr:sp macro="" textlink="">
      <xdr:nvSpPr>
        <xdr:cNvPr id="387" name="テキスト ボックス 386"/>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13002</xdr:rowOff>
    </xdr:from>
    <xdr:to>
      <xdr:col>22</xdr:col>
      <xdr:colOff>203200</xdr:colOff>
      <xdr:row>42</xdr:row>
      <xdr:rowOff>2419</xdr:rowOff>
    </xdr:to>
    <xdr:cxnSp macro="">
      <xdr:nvCxnSpPr>
        <xdr:cNvPr id="388" name="直線コネクタ 387"/>
        <xdr:cNvCxnSpPr/>
      </xdr:nvCxnSpPr>
      <xdr:spPr>
        <a:xfrm flipV="1">
          <a:off x="14401800" y="70424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2419</xdr:rowOff>
    </xdr:from>
    <xdr:to>
      <xdr:col>21</xdr:col>
      <xdr:colOff>0</xdr:colOff>
      <xdr:row>42</xdr:row>
      <xdr:rowOff>128815</xdr:rowOff>
    </xdr:to>
    <xdr:cxnSp macro="">
      <xdr:nvCxnSpPr>
        <xdr:cNvPr id="391" name="直線コネクタ 390"/>
        <xdr:cNvCxnSpPr/>
      </xdr:nvCxnSpPr>
      <xdr:spPr>
        <a:xfrm flipV="1">
          <a:off x="13512800" y="72033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2" name="フローチャート : 判断 39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393" name="テキスト ボックス 392"/>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4" name="フローチャート : 判断 393"/>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395" name="テキスト ボックス 394"/>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143328</xdr:rowOff>
    </xdr:from>
    <xdr:to>
      <xdr:col>24</xdr:col>
      <xdr:colOff>609600</xdr:colOff>
      <xdr:row>39</xdr:row>
      <xdr:rowOff>73478</xdr:rowOff>
    </xdr:to>
    <xdr:sp macro="" textlink="">
      <xdr:nvSpPr>
        <xdr:cNvPr id="401" name="円/楕円 400"/>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159855</xdr:rowOff>
    </xdr:from>
    <xdr:ext cx="762000" cy="259045"/>
    <xdr:sp macro="" textlink="">
      <xdr:nvSpPr>
        <xdr:cNvPr id="402"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132745</xdr:rowOff>
    </xdr:from>
    <xdr:to>
      <xdr:col>23</xdr:col>
      <xdr:colOff>457200</xdr:colOff>
      <xdr:row>40</xdr:row>
      <xdr:rowOff>62895</xdr:rowOff>
    </xdr:to>
    <xdr:sp macro="" textlink="">
      <xdr:nvSpPr>
        <xdr:cNvPr id="403" name="円/楕円 402"/>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73072</xdr:rowOff>
    </xdr:from>
    <xdr:ext cx="736600" cy="259045"/>
    <xdr:sp macro="" textlink="">
      <xdr:nvSpPr>
        <xdr:cNvPr id="404" name="テキスト ボックス 403"/>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133652</xdr:rowOff>
    </xdr:from>
    <xdr:to>
      <xdr:col>22</xdr:col>
      <xdr:colOff>254000</xdr:colOff>
      <xdr:row>41</xdr:row>
      <xdr:rowOff>63802</xdr:rowOff>
    </xdr:to>
    <xdr:sp macro="" textlink="">
      <xdr:nvSpPr>
        <xdr:cNvPr id="405" name="円/楕円 404"/>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73979</xdr:rowOff>
    </xdr:from>
    <xdr:ext cx="762000" cy="259045"/>
    <xdr:sp macro="" textlink="">
      <xdr:nvSpPr>
        <xdr:cNvPr id="406" name="テキスト ボックス 40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123069</xdr:rowOff>
    </xdr:from>
    <xdr:to>
      <xdr:col>21</xdr:col>
      <xdr:colOff>50800</xdr:colOff>
      <xdr:row>42</xdr:row>
      <xdr:rowOff>53219</xdr:rowOff>
    </xdr:to>
    <xdr:sp macro="" textlink="">
      <xdr:nvSpPr>
        <xdr:cNvPr id="407" name="円/楕円 406"/>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37996</xdr:rowOff>
    </xdr:from>
    <xdr:ext cx="762000" cy="259045"/>
    <xdr:sp macro="" textlink="">
      <xdr:nvSpPr>
        <xdr:cNvPr id="408" name="テキスト ボックス 407"/>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409" name="円/楕円 408"/>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410" name="テキスト ボックス 409"/>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rgbClr val="00B0F0"/>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年以降は交付税全額算入分を除いた地方債借入額と償還額の差し引きはマイナスを維持しています。平成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年度以降、地方債の発行抑制による地方債残高の減少や、職員数の削減による退職手当支給予定額により、将来負担比率は改善傾向にあり、平成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年度においても公営企業債の残高減等による繰入見込額の減や、将来の地方債償還や公共施設整備に係る充当可能基金の増等により、将来負担比率は改善しています。</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7" name="直線コネクタ 436"/>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38"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39" name="直線コネクタ 438"/>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115951</xdr:rowOff>
    </xdr:from>
    <xdr:to>
      <xdr:col>24</xdr:col>
      <xdr:colOff>558800</xdr:colOff>
      <xdr:row>15</xdr:row>
      <xdr:rowOff>13030</xdr:rowOff>
    </xdr:to>
    <xdr:cxnSp macro="">
      <xdr:nvCxnSpPr>
        <xdr:cNvPr id="442" name="直線コネクタ 441"/>
        <xdr:cNvCxnSpPr/>
      </xdr:nvCxnSpPr>
      <xdr:spPr>
        <a:xfrm flipV="1">
          <a:off x="16179800" y="2516251"/>
          <a:ext cx="8382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16095</xdr:rowOff>
    </xdr:from>
    <xdr:ext cx="762000" cy="259045"/>
    <xdr:sp macro="" textlink="">
      <xdr:nvSpPr>
        <xdr:cNvPr id="443" name="将来負担の状況平均値テキスト"/>
        <xdr:cNvSpPr txBox="1"/>
      </xdr:nvSpPr>
      <xdr:spPr>
        <a:xfrm>
          <a:off x="17106900" y="293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4" name="フローチャート : 判断 443"/>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13030</xdr:rowOff>
    </xdr:from>
    <xdr:to>
      <xdr:col>23</xdr:col>
      <xdr:colOff>406400</xdr:colOff>
      <xdr:row>15</xdr:row>
      <xdr:rowOff>88798</xdr:rowOff>
    </xdr:to>
    <xdr:cxnSp macro="">
      <xdr:nvCxnSpPr>
        <xdr:cNvPr id="445" name="直線コネクタ 444"/>
        <xdr:cNvCxnSpPr/>
      </xdr:nvCxnSpPr>
      <xdr:spPr>
        <a:xfrm flipV="1">
          <a:off x="15290800" y="2584780"/>
          <a:ext cx="889000" cy="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6" name="フローチャート : 判断 445"/>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47" name="テキスト ボックス 446"/>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88798</xdr:rowOff>
    </xdr:from>
    <xdr:to>
      <xdr:col>22</xdr:col>
      <xdr:colOff>203200</xdr:colOff>
      <xdr:row>15</xdr:row>
      <xdr:rowOff>139954</xdr:rowOff>
    </xdr:to>
    <xdr:cxnSp macro="">
      <xdr:nvCxnSpPr>
        <xdr:cNvPr id="448" name="直線コネクタ 447"/>
        <xdr:cNvCxnSpPr/>
      </xdr:nvCxnSpPr>
      <xdr:spPr>
        <a:xfrm flipV="1">
          <a:off x="14401800" y="2660548"/>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49" name="フローチャート : 判断 448"/>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39539</xdr:rowOff>
    </xdr:from>
    <xdr:ext cx="762000" cy="259045"/>
    <xdr:sp macro="" textlink="">
      <xdr:nvSpPr>
        <xdr:cNvPr id="450" name="テキスト ボックス 449"/>
        <xdr:cNvSpPr txBox="1"/>
      </xdr:nvSpPr>
      <xdr:spPr>
        <a:xfrm>
          <a:off x="14909800" y="312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139954</xdr:rowOff>
    </xdr:from>
    <xdr:to>
      <xdr:col>21</xdr:col>
      <xdr:colOff>0</xdr:colOff>
      <xdr:row>16</xdr:row>
      <xdr:rowOff>16764</xdr:rowOff>
    </xdr:to>
    <xdr:cxnSp macro="">
      <xdr:nvCxnSpPr>
        <xdr:cNvPr id="451" name="直線コネクタ 450"/>
        <xdr:cNvCxnSpPr/>
      </xdr:nvCxnSpPr>
      <xdr:spPr>
        <a:xfrm flipV="1">
          <a:off x="13512800" y="27117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52" name="フローチャート : 判断 451"/>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71391</xdr:rowOff>
    </xdr:from>
    <xdr:ext cx="762000" cy="259045"/>
    <xdr:sp macro="" textlink="">
      <xdr:nvSpPr>
        <xdr:cNvPr id="453" name="テキスト ボックス 452"/>
        <xdr:cNvSpPr txBox="1"/>
      </xdr:nvSpPr>
      <xdr:spPr>
        <a:xfrm>
          <a:off x="14020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4" name="フローチャート : 判断 453"/>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55" name="テキスト ボックス 454"/>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65151</xdr:rowOff>
    </xdr:from>
    <xdr:to>
      <xdr:col>24</xdr:col>
      <xdr:colOff>609600</xdr:colOff>
      <xdr:row>14</xdr:row>
      <xdr:rowOff>166751</xdr:rowOff>
    </xdr:to>
    <xdr:sp macro="" textlink="">
      <xdr:nvSpPr>
        <xdr:cNvPr id="461" name="円/楕円 460"/>
        <xdr:cNvSpPr/>
      </xdr:nvSpPr>
      <xdr:spPr>
        <a:xfrm>
          <a:off x="169672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157878</xdr:rowOff>
    </xdr:from>
    <xdr:ext cx="762000" cy="259045"/>
    <xdr:sp macro="" textlink="">
      <xdr:nvSpPr>
        <xdr:cNvPr id="462" name="将来負担の状況該当値テキスト"/>
        <xdr:cNvSpPr txBox="1"/>
      </xdr:nvSpPr>
      <xdr:spPr>
        <a:xfrm>
          <a:off x="17106900" y="238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133680</xdr:rowOff>
    </xdr:from>
    <xdr:to>
      <xdr:col>23</xdr:col>
      <xdr:colOff>457200</xdr:colOff>
      <xdr:row>15</xdr:row>
      <xdr:rowOff>63830</xdr:rowOff>
    </xdr:to>
    <xdr:sp macro="" textlink="">
      <xdr:nvSpPr>
        <xdr:cNvPr id="463" name="円/楕円 462"/>
        <xdr:cNvSpPr/>
      </xdr:nvSpPr>
      <xdr:spPr>
        <a:xfrm>
          <a:off x="16129000" y="25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74007</xdr:rowOff>
    </xdr:from>
    <xdr:ext cx="736600" cy="259045"/>
    <xdr:sp macro="" textlink="">
      <xdr:nvSpPr>
        <xdr:cNvPr id="464" name="テキスト ボックス 463"/>
        <xdr:cNvSpPr txBox="1"/>
      </xdr:nvSpPr>
      <xdr:spPr>
        <a:xfrm>
          <a:off x="15798800" y="230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37998</xdr:rowOff>
    </xdr:from>
    <xdr:to>
      <xdr:col>22</xdr:col>
      <xdr:colOff>254000</xdr:colOff>
      <xdr:row>15</xdr:row>
      <xdr:rowOff>139598</xdr:rowOff>
    </xdr:to>
    <xdr:sp macro="" textlink="">
      <xdr:nvSpPr>
        <xdr:cNvPr id="465" name="円/楕円 464"/>
        <xdr:cNvSpPr/>
      </xdr:nvSpPr>
      <xdr:spPr>
        <a:xfrm>
          <a:off x="15240000" y="26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149775</xdr:rowOff>
    </xdr:from>
    <xdr:ext cx="762000" cy="259045"/>
    <xdr:sp macro="" textlink="">
      <xdr:nvSpPr>
        <xdr:cNvPr id="466" name="テキスト ボックス 465"/>
        <xdr:cNvSpPr txBox="1"/>
      </xdr:nvSpPr>
      <xdr:spPr>
        <a:xfrm>
          <a:off x="14909800" y="237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89154</xdr:rowOff>
    </xdr:from>
    <xdr:to>
      <xdr:col>21</xdr:col>
      <xdr:colOff>50800</xdr:colOff>
      <xdr:row>16</xdr:row>
      <xdr:rowOff>19304</xdr:rowOff>
    </xdr:to>
    <xdr:sp macro="" textlink="">
      <xdr:nvSpPr>
        <xdr:cNvPr id="467" name="円/楕円 466"/>
        <xdr:cNvSpPr/>
      </xdr:nvSpPr>
      <xdr:spPr>
        <a:xfrm>
          <a:off x="14351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29481</xdr:rowOff>
    </xdr:from>
    <xdr:ext cx="762000" cy="259045"/>
    <xdr:sp macro="" textlink="">
      <xdr:nvSpPr>
        <xdr:cNvPr id="468" name="テキスト ボックス 467"/>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137414</xdr:rowOff>
    </xdr:from>
    <xdr:to>
      <xdr:col>19</xdr:col>
      <xdr:colOff>533400</xdr:colOff>
      <xdr:row>16</xdr:row>
      <xdr:rowOff>67564</xdr:rowOff>
    </xdr:to>
    <xdr:sp macro="" textlink="">
      <xdr:nvSpPr>
        <xdr:cNvPr id="469" name="円/楕円 468"/>
        <xdr:cNvSpPr/>
      </xdr:nvSpPr>
      <xdr:spPr>
        <a:xfrm>
          <a:off x="13462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77741</xdr:rowOff>
    </xdr:from>
    <xdr:ext cx="762000" cy="259045"/>
    <xdr:sp macro="" textlink="">
      <xdr:nvSpPr>
        <xdr:cNvPr id="470" name="テキスト ボックス 469"/>
        <xdr:cNvSpPr txBox="1"/>
      </xdr:nvSpPr>
      <xdr:spPr>
        <a:xfrm>
          <a:off x="13131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708,652
697,437
789.95
288,551,072
278,930,700
7,537,255
166,755,651
312,103,946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29.3</a:t>
          </a:r>
          <a:r>
            <a:rPr kumimoji="1" lang="ja-JP" altLang="ja-JP" sz="1100">
              <a:solidFill>
                <a:sysClr val="windowText" lastClr="000000"/>
              </a:solidFill>
              <a:effectLst/>
              <a:latin typeface="+mn-lt"/>
              <a:ea typeface="+mn-ea"/>
              <a:cs typeface="+mn-cs"/>
            </a:rPr>
            <a:t>％）に比べ、</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ポイント増加しています。</a:t>
          </a:r>
          <a:endParaRPr lang="ja-JP"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これは、給与改定による増などに加え、</a:t>
          </a:r>
          <a:r>
            <a:rPr kumimoji="1" lang="ja-JP" altLang="ja-JP" sz="1100" baseline="0">
              <a:solidFill>
                <a:sysClr val="windowText" lastClr="000000"/>
              </a:solidFill>
              <a:effectLst/>
              <a:latin typeface="+mn-lt"/>
              <a:ea typeface="+mn-ea"/>
              <a:cs typeface="+mn-cs"/>
            </a:rPr>
            <a:t>退職者数</a:t>
          </a:r>
          <a:r>
            <a:rPr kumimoji="1" lang="ja-JP" altLang="en-US" sz="1100" baseline="0">
              <a:solidFill>
                <a:sysClr val="windowText" lastClr="000000"/>
              </a:solidFill>
              <a:effectLst/>
              <a:latin typeface="+mn-lt"/>
              <a:ea typeface="+mn-ea"/>
              <a:cs typeface="+mn-cs"/>
            </a:rPr>
            <a:t>の増による</a:t>
          </a:r>
          <a:r>
            <a:rPr kumimoji="1" lang="ja-JP" altLang="ja-JP" sz="1100" baseline="0">
              <a:solidFill>
                <a:sysClr val="windowText" lastClr="000000"/>
              </a:solidFill>
              <a:effectLst/>
              <a:latin typeface="+mn-lt"/>
              <a:ea typeface="+mn-ea"/>
              <a:cs typeface="+mn-cs"/>
            </a:rPr>
            <a:t>退職手当増となった</a:t>
          </a:r>
          <a:r>
            <a:rPr kumimoji="1" lang="ja-JP" altLang="en-US" sz="1100" baseline="0">
              <a:solidFill>
                <a:sysClr val="windowText" lastClr="000000"/>
              </a:solidFill>
              <a:effectLst/>
              <a:latin typeface="+mn-lt"/>
              <a:ea typeface="+mn-ea"/>
              <a:cs typeface="+mn-cs"/>
            </a:rPr>
            <a:t>ことが要因です。</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類似団体と比較すると</a:t>
          </a:r>
          <a:r>
            <a:rPr kumimoji="1" lang="en-US" altLang="ja-JP" sz="1100" baseline="0">
              <a:solidFill>
                <a:sysClr val="windowText" lastClr="000000"/>
              </a:solidFill>
              <a:effectLst/>
              <a:latin typeface="+mn-lt"/>
              <a:ea typeface="+mn-ea"/>
              <a:cs typeface="+mn-cs"/>
            </a:rPr>
            <a:t>0.6</a:t>
          </a:r>
          <a:r>
            <a:rPr kumimoji="1" lang="ja-JP" altLang="ja-JP" sz="1100" baseline="0">
              <a:solidFill>
                <a:sysClr val="windowText" lastClr="000000"/>
              </a:solidFill>
              <a:effectLst/>
              <a:latin typeface="+mn-lt"/>
              <a:ea typeface="+mn-ea"/>
              <a:cs typeface="+mn-cs"/>
            </a:rPr>
            <a:t>ポイント上回っており、今後</a:t>
          </a:r>
          <a:r>
            <a:rPr kumimoji="1" lang="ja-JP" altLang="en-US" sz="1100" baseline="0">
              <a:solidFill>
                <a:sysClr val="windowText" lastClr="000000"/>
              </a:solidFill>
              <a:effectLst/>
              <a:latin typeface="+mn-lt"/>
              <a:ea typeface="+mn-ea"/>
              <a:cs typeface="+mn-cs"/>
            </a:rPr>
            <a:t>も</a:t>
          </a:r>
          <a:r>
            <a:rPr kumimoji="1" lang="ja-JP" altLang="ja-JP" sz="1100" baseline="0">
              <a:solidFill>
                <a:sysClr val="windowText" lastClr="000000"/>
              </a:solidFill>
              <a:effectLst/>
              <a:latin typeface="+mn-lt"/>
              <a:ea typeface="+mn-ea"/>
              <a:cs typeface="+mn-cs"/>
            </a:rPr>
            <a:t>人件費の抑制に努めます。</a:t>
          </a:r>
          <a:endParaRPr lang="ja-JP" altLang="ja-JP" sz="1400" baseline="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57150</xdr:rowOff>
    </xdr:from>
    <xdr:to>
      <xdr:col>7</xdr:col>
      <xdr:colOff>15875</xdr:colOff>
      <xdr:row>37</xdr:row>
      <xdr:rowOff>95250</xdr:rowOff>
    </xdr:to>
    <xdr:cxnSp macro="">
      <xdr:nvCxnSpPr>
        <xdr:cNvPr id="66" name="直線コネクタ 65"/>
        <xdr:cNvCxnSpPr/>
      </xdr:nvCxnSpPr>
      <xdr:spPr>
        <a:xfrm>
          <a:off x="3987800" y="640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152400</xdr:rowOff>
    </xdr:from>
    <xdr:to>
      <xdr:col>5</xdr:col>
      <xdr:colOff>549275</xdr:colOff>
      <xdr:row>37</xdr:row>
      <xdr:rowOff>57150</xdr:rowOff>
    </xdr:to>
    <xdr:cxnSp macro="">
      <xdr:nvCxnSpPr>
        <xdr:cNvPr id="69" name="直線コネクタ 68"/>
        <xdr:cNvCxnSpPr/>
      </xdr:nvCxnSpPr>
      <xdr:spPr>
        <a:xfrm>
          <a:off x="3098800" y="632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71" name="テキスト ボックス 70"/>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139700</xdr:rowOff>
    </xdr:from>
    <xdr:to>
      <xdr:col>4</xdr:col>
      <xdr:colOff>346075</xdr:colOff>
      <xdr:row>36</xdr:row>
      <xdr:rowOff>152400</xdr:rowOff>
    </xdr:to>
    <xdr:cxnSp macro="">
      <xdr:nvCxnSpPr>
        <xdr:cNvPr id="72" name="直線コネクタ 71"/>
        <xdr:cNvCxnSpPr/>
      </xdr:nvCxnSpPr>
      <xdr:spPr>
        <a:xfrm>
          <a:off x="2209800" y="631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54627</xdr:rowOff>
    </xdr:from>
    <xdr:ext cx="762000" cy="259045"/>
    <xdr:sp macro="" textlink="">
      <xdr:nvSpPr>
        <xdr:cNvPr id="74" name="テキスト ボックス 73"/>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139700</xdr:rowOff>
    </xdr:from>
    <xdr:to>
      <xdr:col>3</xdr:col>
      <xdr:colOff>142875</xdr:colOff>
      <xdr:row>37</xdr:row>
      <xdr:rowOff>19050</xdr:rowOff>
    </xdr:to>
    <xdr:cxnSp macro="">
      <xdr:nvCxnSpPr>
        <xdr:cNvPr id="75" name="直線コネクタ 74"/>
        <xdr:cNvCxnSpPr/>
      </xdr:nvCxnSpPr>
      <xdr:spPr>
        <a:xfrm flipV="1">
          <a:off x="1320800" y="631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77" name="テキスト ボックス 76"/>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9" name="テキスト ボックス 78"/>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85" name="円/楕円 84"/>
        <xdr:cNvSpPr/>
      </xdr:nvSpPr>
      <xdr:spPr>
        <a:xfrm>
          <a:off x="47752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16527</xdr:rowOff>
    </xdr:from>
    <xdr:ext cx="762000" cy="259045"/>
    <xdr:sp macro="" textlink="">
      <xdr:nvSpPr>
        <xdr:cNvPr id="86" name="人件費該当値テキスト"/>
        <xdr:cNvSpPr txBox="1"/>
      </xdr:nvSpPr>
      <xdr:spPr>
        <a:xfrm>
          <a:off x="49149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6350</xdr:rowOff>
    </xdr:from>
    <xdr:to>
      <xdr:col>5</xdr:col>
      <xdr:colOff>600075</xdr:colOff>
      <xdr:row>37</xdr:row>
      <xdr:rowOff>107950</xdr:rowOff>
    </xdr:to>
    <xdr:sp macro="" textlink="">
      <xdr:nvSpPr>
        <xdr:cNvPr id="87" name="円/楕円 86"/>
        <xdr:cNvSpPr/>
      </xdr:nvSpPr>
      <xdr:spPr>
        <a:xfrm>
          <a:off x="3937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92727</xdr:rowOff>
    </xdr:from>
    <xdr:ext cx="736600" cy="259045"/>
    <xdr:sp macro="" textlink="">
      <xdr:nvSpPr>
        <xdr:cNvPr id="88" name="テキスト ボックス 87"/>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101600</xdr:rowOff>
    </xdr:from>
    <xdr:to>
      <xdr:col>4</xdr:col>
      <xdr:colOff>396875</xdr:colOff>
      <xdr:row>37</xdr:row>
      <xdr:rowOff>31750</xdr:rowOff>
    </xdr:to>
    <xdr:sp macro="" textlink="">
      <xdr:nvSpPr>
        <xdr:cNvPr id="89" name="円/楕円 88"/>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90" name="テキスト ボックス 89"/>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88900</xdr:rowOff>
    </xdr:from>
    <xdr:to>
      <xdr:col>3</xdr:col>
      <xdr:colOff>193675</xdr:colOff>
      <xdr:row>37</xdr:row>
      <xdr:rowOff>19050</xdr:rowOff>
    </xdr:to>
    <xdr:sp macro="" textlink="">
      <xdr:nvSpPr>
        <xdr:cNvPr id="91" name="円/楕円 90"/>
        <xdr:cNvSpPr/>
      </xdr:nvSpPr>
      <xdr:spPr>
        <a:xfrm>
          <a:off x="2159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29227</xdr:rowOff>
    </xdr:from>
    <xdr:ext cx="762000" cy="259045"/>
    <xdr:sp macro="" textlink="">
      <xdr:nvSpPr>
        <xdr:cNvPr id="92" name="テキスト ボックス 91"/>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139700</xdr:rowOff>
    </xdr:from>
    <xdr:to>
      <xdr:col>1</xdr:col>
      <xdr:colOff>676275</xdr:colOff>
      <xdr:row>37</xdr:row>
      <xdr:rowOff>69850</xdr:rowOff>
    </xdr:to>
    <xdr:sp macro="" textlink="">
      <xdr:nvSpPr>
        <xdr:cNvPr id="93" name="円/楕円 92"/>
        <xdr:cNvSpPr/>
      </xdr:nvSpPr>
      <xdr:spPr>
        <a:xfrm>
          <a:off x="1270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80027</xdr:rowOff>
    </xdr:from>
    <xdr:ext cx="762000" cy="259045"/>
    <xdr:sp macro="" textlink="">
      <xdr:nvSpPr>
        <xdr:cNvPr id="94" name="テキスト ボックス 93"/>
        <xdr:cNvSpPr txBox="1"/>
      </xdr:nvSpPr>
      <xdr:spPr>
        <a:xfrm>
          <a:off x="939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前年度（平成</a:t>
          </a:r>
          <a:r>
            <a:rPr kumimoji="1" lang="en-US" altLang="ja-JP" sz="1100" baseline="0">
              <a:solidFill>
                <a:sysClr val="windowText" lastClr="000000"/>
              </a:solidFill>
              <a:effectLst/>
              <a:latin typeface="+mn-lt"/>
              <a:ea typeface="+mn-ea"/>
              <a:cs typeface="+mn-cs"/>
            </a:rPr>
            <a:t>27</a:t>
          </a:r>
          <a:r>
            <a:rPr kumimoji="1" lang="ja-JP" altLang="ja-JP" sz="1100" baseline="0">
              <a:solidFill>
                <a:sysClr val="windowText" lastClr="000000"/>
              </a:solidFill>
              <a:effectLst/>
              <a:latin typeface="+mn-lt"/>
              <a:ea typeface="+mn-ea"/>
              <a:cs typeface="+mn-cs"/>
            </a:rPr>
            <a:t>年度 </a:t>
          </a:r>
          <a:r>
            <a:rPr kumimoji="1" lang="en-US" altLang="ja-JP" sz="1100" baseline="0">
              <a:solidFill>
                <a:sysClr val="windowText" lastClr="000000"/>
              </a:solidFill>
              <a:effectLst/>
              <a:latin typeface="+mn-lt"/>
              <a:ea typeface="+mn-ea"/>
              <a:cs typeface="+mn-cs"/>
            </a:rPr>
            <a:t>12.3</a:t>
          </a:r>
          <a:r>
            <a:rPr kumimoji="1" lang="ja-JP" altLang="ja-JP" sz="1100" baseline="0">
              <a:solidFill>
                <a:sysClr val="windowText" lastClr="000000"/>
              </a:solidFill>
              <a:effectLst/>
              <a:latin typeface="+mn-lt"/>
              <a:ea typeface="+mn-ea"/>
              <a:cs typeface="+mn-cs"/>
            </a:rPr>
            <a:t>％）に比べ、</a:t>
          </a:r>
          <a:r>
            <a:rPr kumimoji="1" lang="en-US" altLang="ja-JP" sz="1100" baseline="0">
              <a:solidFill>
                <a:sysClr val="windowText" lastClr="000000"/>
              </a:solidFill>
              <a:effectLst/>
              <a:latin typeface="+mn-lt"/>
              <a:ea typeface="+mn-ea"/>
              <a:cs typeface="+mn-cs"/>
            </a:rPr>
            <a:t>0.2</a:t>
          </a:r>
          <a:r>
            <a:rPr kumimoji="1" lang="ja-JP" altLang="ja-JP" sz="1100" baseline="0">
              <a:solidFill>
                <a:sysClr val="windowText" lastClr="000000"/>
              </a:solidFill>
              <a:effectLst/>
              <a:latin typeface="+mn-lt"/>
              <a:ea typeface="+mn-ea"/>
              <a:cs typeface="+mn-cs"/>
            </a:rPr>
            <a:t>ポイント増加しています。</a:t>
          </a:r>
          <a:endParaRPr kumimoji="1" lang="en-US" altLang="ja-JP"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　経常的に支出する物件費として、</a:t>
          </a:r>
          <a:r>
            <a:rPr kumimoji="1" lang="ja-JP" altLang="ja-JP" sz="1100" baseline="0">
              <a:solidFill>
                <a:sysClr val="windowText" lastClr="000000"/>
              </a:solidFill>
              <a:effectLst/>
              <a:latin typeface="+mn-lt"/>
              <a:ea typeface="+mn-ea"/>
              <a:cs typeface="+mn-cs"/>
            </a:rPr>
            <a:t>福祉総合システム</a:t>
          </a:r>
          <a:r>
            <a:rPr kumimoji="1" lang="ja-JP" altLang="en-US" sz="1100" baseline="0">
              <a:solidFill>
                <a:sysClr val="windowText" lastClr="000000"/>
              </a:solidFill>
              <a:effectLst/>
              <a:latin typeface="+mn-lt"/>
              <a:ea typeface="+mn-ea"/>
              <a:cs typeface="+mn-cs"/>
            </a:rPr>
            <a:t>や市税システムの</a:t>
          </a:r>
          <a:r>
            <a:rPr kumimoji="1" lang="ja-JP" altLang="ja-JP" sz="1100" baseline="0">
              <a:solidFill>
                <a:sysClr val="windowText" lastClr="000000"/>
              </a:solidFill>
              <a:effectLst/>
              <a:latin typeface="+mn-lt"/>
              <a:ea typeface="+mn-ea"/>
              <a:cs typeface="+mn-cs"/>
            </a:rPr>
            <a:t>包括外部委託</a:t>
          </a:r>
          <a:r>
            <a:rPr kumimoji="1" lang="ja-JP" altLang="en-US" sz="1100" baseline="0">
              <a:solidFill>
                <a:sysClr val="windowText" lastClr="000000"/>
              </a:solidFill>
              <a:effectLst/>
              <a:latin typeface="+mn-lt"/>
              <a:ea typeface="+mn-ea"/>
              <a:cs typeface="+mn-cs"/>
            </a:rPr>
            <a:t>料</a:t>
          </a:r>
          <a:r>
            <a:rPr kumimoji="1" lang="ja-JP" altLang="ja-JP" sz="1100" baseline="0">
              <a:solidFill>
                <a:sysClr val="windowText" lastClr="000000"/>
              </a:solidFill>
              <a:effectLst/>
              <a:latin typeface="+mn-lt"/>
              <a:ea typeface="+mn-ea"/>
              <a:cs typeface="+mn-cs"/>
            </a:rPr>
            <a:t>が</a:t>
          </a:r>
          <a:r>
            <a:rPr kumimoji="1" lang="ja-JP" altLang="en-US" sz="1100" baseline="0">
              <a:solidFill>
                <a:sysClr val="windowText" lastClr="000000"/>
              </a:solidFill>
              <a:effectLst/>
              <a:latin typeface="+mn-lt"/>
              <a:ea typeface="+mn-ea"/>
              <a:cs typeface="+mn-cs"/>
            </a:rPr>
            <a:t>減少する一方で、当新田環境センター運営費や指定管理委託料の</a:t>
          </a:r>
          <a:r>
            <a:rPr kumimoji="1" lang="ja-JP" altLang="ja-JP" sz="1100" baseline="0">
              <a:solidFill>
                <a:sysClr val="windowText" lastClr="000000"/>
              </a:solidFill>
              <a:effectLst/>
              <a:latin typeface="+mn-lt"/>
              <a:ea typeface="+mn-ea"/>
              <a:cs typeface="+mn-cs"/>
            </a:rPr>
            <a:t>増加となど</a:t>
          </a:r>
          <a:r>
            <a:rPr kumimoji="1" lang="ja-JP" altLang="en-US" sz="1100" baseline="0">
              <a:solidFill>
                <a:sysClr val="windowText" lastClr="000000"/>
              </a:solidFill>
              <a:effectLst/>
              <a:latin typeface="+mn-lt"/>
              <a:ea typeface="+mn-ea"/>
              <a:cs typeface="+mn-cs"/>
            </a:rPr>
            <a:t>が</a:t>
          </a:r>
          <a:r>
            <a:rPr kumimoji="1" lang="ja-JP" altLang="ja-JP" sz="1100" baseline="0">
              <a:solidFill>
                <a:sysClr val="windowText" lastClr="000000"/>
              </a:solidFill>
              <a:effectLst/>
              <a:latin typeface="+mn-lt"/>
              <a:ea typeface="+mn-ea"/>
              <a:cs typeface="+mn-cs"/>
            </a:rPr>
            <a:t>挙げられます。</a:t>
          </a:r>
          <a:endParaRPr lang="ja-JP" altLang="ja-JP" sz="1400" baseline="0">
            <a:solidFill>
              <a:sysClr val="windowText" lastClr="000000"/>
            </a:solidFill>
            <a:effectLst/>
          </a:endParaRPr>
        </a:p>
        <a:p>
          <a:r>
            <a:rPr kumimoji="1" lang="ja-JP" altLang="ja-JP" sz="1100" baseline="0">
              <a:solidFill>
                <a:sysClr val="windowText" lastClr="000000"/>
              </a:solidFill>
              <a:effectLst/>
              <a:latin typeface="+mn-lt"/>
              <a:ea typeface="+mn-ea"/>
              <a:cs typeface="+mn-cs"/>
            </a:rPr>
            <a:t>　過去の増要因としては、外国人登録制度改正対応システム改修（</a:t>
          </a:r>
          <a:r>
            <a:rPr kumimoji="1" lang="en-US" altLang="ja-JP" sz="1100" baseline="0">
              <a:solidFill>
                <a:sysClr val="windowText" lastClr="000000"/>
              </a:solidFill>
              <a:effectLst/>
              <a:latin typeface="+mn-lt"/>
              <a:ea typeface="+mn-ea"/>
              <a:cs typeface="+mn-cs"/>
            </a:rPr>
            <a:t>H24</a:t>
          </a:r>
          <a:r>
            <a:rPr kumimoji="1" lang="ja-JP" altLang="ja-JP" sz="1100" baseline="0">
              <a:solidFill>
                <a:sysClr val="windowText" lastClr="000000"/>
              </a:solidFill>
              <a:effectLst/>
              <a:latin typeface="+mn-lt"/>
              <a:ea typeface="+mn-ea"/>
              <a:cs typeface="+mn-cs"/>
            </a:rPr>
            <a:t>）、市営住宅指定管理委託料</a:t>
          </a:r>
          <a:r>
            <a:rPr kumimoji="1" lang="en-US" altLang="ja-JP" sz="1100" baseline="0">
              <a:solidFill>
                <a:sysClr val="windowText" lastClr="000000"/>
              </a:solidFill>
              <a:effectLst/>
              <a:latin typeface="+mn-lt"/>
              <a:ea typeface="+mn-ea"/>
              <a:cs typeface="+mn-cs"/>
            </a:rPr>
            <a:t>(H25)</a:t>
          </a:r>
          <a:r>
            <a:rPr kumimoji="1" lang="ja-JP" altLang="ja-JP" sz="1100" baseline="0">
              <a:solidFill>
                <a:sysClr val="windowText" lastClr="000000"/>
              </a:solidFill>
              <a:effectLst/>
              <a:latin typeface="+mn-lt"/>
              <a:ea typeface="+mn-ea"/>
              <a:cs typeface="+mn-cs"/>
            </a:rPr>
            <a:t>、市税システム構築・保守等包括外部委託や水痘予防接種等の定期接種化に伴う手数料等</a:t>
          </a:r>
          <a:r>
            <a:rPr kumimoji="1" lang="en-US" altLang="ja-JP" sz="1100" baseline="0">
              <a:solidFill>
                <a:sysClr val="windowText" lastClr="000000"/>
              </a:solidFill>
              <a:effectLst/>
              <a:latin typeface="+mn-lt"/>
              <a:ea typeface="+mn-ea"/>
              <a:cs typeface="+mn-cs"/>
            </a:rPr>
            <a:t>(H26)</a:t>
          </a:r>
          <a:r>
            <a:rPr kumimoji="1" lang="ja-JP" altLang="en-US" sz="1100" baseline="0">
              <a:solidFill>
                <a:sysClr val="windowText" lastClr="000000"/>
              </a:solidFill>
              <a:effectLst/>
              <a:latin typeface="+mn-lt"/>
              <a:ea typeface="+mn-ea"/>
              <a:cs typeface="+mn-cs"/>
            </a:rPr>
            <a:t>、福祉総合システム包括外部委託料の増</a:t>
          </a:r>
          <a:r>
            <a:rPr kumimoji="1" lang="en-US" altLang="ja-JP" sz="1100" baseline="0">
              <a:solidFill>
                <a:sysClr val="windowText" lastClr="000000"/>
              </a:solidFill>
              <a:effectLst/>
              <a:latin typeface="+mn-lt"/>
              <a:ea typeface="+mn-ea"/>
              <a:cs typeface="+mn-cs"/>
            </a:rPr>
            <a:t>(H27)</a:t>
          </a:r>
          <a:r>
            <a:rPr kumimoji="1" lang="ja-JP" altLang="ja-JP" sz="1100" baseline="0">
              <a:solidFill>
                <a:sysClr val="windowText" lastClr="000000"/>
              </a:solidFill>
              <a:effectLst/>
              <a:latin typeface="+mn-lt"/>
              <a:ea typeface="+mn-ea"/>
              <a:cs typeface="+mn-cs"/>
            </a:rPr>
            <a:t>が挙げられます。</a:t>
          </a:r>
          <a:endParaRPr lang="ja-JP" altLang="ja-JP" sz="1400" baseline="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95250</xdr:rowOff>
    </xdr:to>
    <xdr:cxnSp macro="">
      <xdr:nvCxnSpPr>
        <xdr:cNvPr id="127" name="直線コネクタ 126"/>
        <xdr:cNvCxnSpPr/>
      </xdr:nvCxnSpPr>
      <xdr:spPr>
        <a:xfrm>
          <a:off x="15671800" y="2641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19050</xdr:rowOff>
    </xdr:from>
    <xdr:to>
      <xdr:col>22</xdr:col>
      <xdr:colOff>565150</xdr:colOff>
      <xdr:row>15</xdr:row>
      <xdr:rowOff>69850</xdr:rowOff>
    </xdr:to>
    <xdr:cxnSp macro="">
      <xdr:nvCxnSpPr>
        <xdr:cNvPr id="130" name="直線コネクタ 129"/>
        <xdr:cNvCxnSpPr/>
      </xdr:nvCxnSpPr>
      <xdr:spPr>
        <a:xfrm>
          <a:off x="14782800" y="2590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19050</xdr:rowOff>
    </xdr:to>
    <xdr:cxnSp macro="">
      <xdr:nvCxnSpPr>
        <xdr:cNvPr id="133" name="直線コネクタ 132"/>
        <xdr:cNvCxnSpPr/>
      </xdr:nvCxnSpPr>
      <xdr:spPr>
        <a:xfrm>
          <a:off x="13893800" y="252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127000</xdr:rowOff>
    </xdr:to>
    <xdr:cxnSp macro="">
      <xdr:nvCxnSpPr>
        <xdr:cNvPr id="136" name="直線コネクタ 135"/>
        <xdr:cNvCxnSpPr/>
      </xdr:nvCxnSpPr>
      <xdr:spPr>
        <a:xfrm>
          <a:off x="13004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67327</xdr:rowOff>
    </xdr:from>
    <xdr:ext cx="762000" cy="259045"/>
    <xdr:sp macro="" textlink="">
      <xdr:nvSpPr>
        <xdr:cNvPr id="140" name="テキスト ボックス 139"/>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44450</xdr:rowOff>
    </xdr:from>
    <xdr:to>
      <xdr:col>24</xdr:col>
      <xdr:colOff>82550</xdr:colOff>
      <xdr:row>15</xdr:row>
      <xdr:rowOff>146050</xdr:rowOff>
    </xdr:to>
    <xdr:sp macro="" textlink="">
      <xdr:nvSpPr>
        <xdr:cNvPr id="146" name="円/楕円 145"/>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60977</xdr:rowOff>
    </xdr:from>
    <xdr:ext cx="762000" cy="259045"/>
    <xdr:sp macro="" textlink="">
      <xdr:nvSpPr>
        <xdr:cNvPr id="147"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48" name="円/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49" name="テキスト ボックス 148"/>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139700</xdr:rowOff>
    </xdr:from>
    <xdr:to>
      <xdr:col>21</xdr:col>
      <xdr:colOff>412750</xdr:colOff>
      <xdr:row>15</xdr:row>
      <xdr:rowOff>69850</xdr:rowOff>
    </xdr:to>
    <xdr:sp macro="" textlink="">
      <xdr:nvSpPr>
        <xdr:cNvPr id="150" name="円/楕円 149"/>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80027</xdr:rowOff>
    </xdr:from>
    <xdr:ext cx="762000" cy="259045"/>
    <xdr:sp macro="" textlink="">
      <xdr:nvSpPr>
        <xdr:cNvPr id="151" name="テキスト ボックス 150"/>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2" name="円/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4" name="円/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5" name="テキスト ボックス 154"/>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子ども医療費のほか、施設型給付費や地域型保育給付費など</a:t>
          </a:r>
          <a:r>
            <a:rPr kumimoji="1" lang="ja-JP" altLang="en-US" sz="1100">
              <a:solidFill>
                <a:sysClr val="windowText" lastClr="000000"/>
              </a:solidFill>
              <a:effectLst/>
              <a:latin typeface="+mn-lt"/>
              <a:ea typeface="+mn-ea"/>
              <a:cs typeface="+mn-cs"/>
            </a:rPr>
            <a:t>の保育関係経費が増加したことなどによるもの</a:t>
          </a:r>
          <a:r>
            <a:rPr kumimoji="1" lang="ja-JP" altLang="ja-JP" sz="1100">
              <a:solidFill>
                <a:sysClr val="windowText" lastClr="000000"/>
              </a:solidFill>
              <a:effectLst/>
              <a:latin typeface="+mn-lt"/>
              <a:ea typeface="+mn-ea"/>
              <a:cs typeface="+mn-cs"/>
            </a:rPr>
            <a:t>です。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年度以降増加傾向にあり、生活保護費の増（</a:t>
          </a:r>
          <a:r>
            <a:rPr kumimoji="1" lang="en-US" altLang="ja-JP" sz="1100">
              <a:solidFill>
                <a:sysClr val="windowText" lastClr="000000"/>
              </a:solidFill>
              <a:effectLst/>
              <a:latin typeface="+mn-lt"/>
              <a:ea typeface="+mn-ea"/>
              <a:cs typeface="+mn-cs"/>
            </a:rPr>
            <a:t>H23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）、障害者総合支援法による介護給付費や訓練等給付費の増（</a:t>
          </a:r>
          <a:r>
            <a:rPr kumimoji="1" lang="en-US" altLang="ja-JP" sz="1100">
              <a:solidFill>
                <a:sysClr val="windowText" lastClr="000000"/>
              </a:solidFill>
              <a:effectLst/>
              <a:latin typeface="+mn-lt"/>
              <a:ea typeface="+mn-ea"/>
              <a:cs typeface="+mn-cs"/>
            </a:rPr>
            <a:t>H25</a:t>
          </a:r>
          <a:r>
            <a:rPr kumimoji="1" lang="ja-JP" altLang="ja-JP" sz="1100">
              <a:solidFill>
                <a:sysClr val="windowText" lastClr="000000"/>
              </a:solidFill>
              <a:effectLst/>
              <a:latin typeface="+mn-lt"/>
              <a:ea typeface="+mn-ea"/>
              <a:cs typeface="+mn-cs"/>
            </a:rPr>
            <a:t>）等が挙げられます。</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127000</xdr:rowOff>
    </xdr:to>
    <xdr:cxnSp macro="">
      <xdr:nvCxnSpPr>
        <xdr:cNvPr id="188" name="直線コネクタ 187"/>
        <xdr:cNvCxnSpPr/>
      </xdr:nvCxnSpPr>
      <xdr:spPr>
        <a:xfrm>
          <a:off x="3987800" y="9518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89" name="扶助費平均値テキスト"/>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88900</xdr:rowOff>
    </xdr:to>
    <xdr:cxnSp macro="">
      <xdr:nvCxnSpPr>
        <xdr:cNvPr id="191" name="直線コネクタ 190"/>
        <xdr:cNvCxnSpPr/>
      </xdr:nvCxnSpPr>
      <xdr:spPr>
        <a:xfrm>
          <a:off x="3098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93" name="テキスト ボックス 192"/>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88900</xdr:rowOff>
    </xdr:to>
    <xdr:cxnSp macro="">
      <xdr:nvCxnSpPr>
        <xdr:cNvPr id="194" name="直線コネクタ 193"/>
        <xdr:cNvCxnSpPr/>
      </xdr:nvCxnSpPr>
      <xdr:spPr>
        <a:xfrm>
          <a:off x="2209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196" name="テキスト ボックス 195"/>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69850</xdr:rowOff>
    </xdr:to>
    <xdr:cxnSp macro="">
      <xdr:nvCxnSpPr>
        <xdr:cNvPr id="197" name="直線コネクタ 196"/>
        <xdr:cNvCxnSpPr/>
      </xdr:nvCxnSpPr>
      <xdr:spPr>
        <a:xfrm>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9" name="テキスト ボックス 198"/>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01" name="テキスト ボックス 200"/>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7" name="円/楕円 206"/>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08"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9" name="円/楕円 208"/>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10" name="テキスト ボックス 209"/>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1" name="円/楕円 210"/>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12" name="テキスト ボックス 211"/>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3" name="円/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5" name="円/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rgbClr val="00B0F0"/>
              </a:solidFill>
              <a:effectLst/>
              <a:latin typeface="+mn-lt"/>
              <a:ea typeface="+mn-ea"/>
              <a:cs typeface="+mn-cs"/>
            </a:rPr>
            <a:t>　</a:t>
          </a:r>
          <a:r>
            <a:rPr kumimoji="1" lang="ja-JP" altLang="en-US" sz="1100" baseline="0">
              <a:solidFill>
                <a:sysClr val="windowText" lastClr="000000"/>
              </a:solidFill>
              <a:effectLst/>
              <a:latin typeface="+mn-lt"/>
              <a:ea typeface="+mn-ea"/>
              <a:cs typeface="+mn-cs"/>
            </a:rPr>
            <a:t>前年度（平成</a:t>
          </a:r>
          <a:r>
            <a:rPr kumimoji="1" lang="en-US" altLang="ja-JP" sz="1100" baseline="0">
              <a:solidFill>
                <a:sysClr val="windowText" lastClr="000000"/>
              </a:solidFill>
              <a:effectLst/>
              <a:latin typeface="+mn-lt"/>
              <a:ea typeface="+mn-ea"/>
              <a:cs typeface="+mn-cs"/>
            </a:rPr>
            <a:t>27</a:t>
          </a:r>
          <a:r>
            <a:rPr kumimoji="1" lang="ja-JP" altLang="en-US" sz="1100" baseline="0">
              <a:solidFill>
                <a:sysClr val="windowText" lastClr="000000"/>
              </a:solidFill>
              <a:effectLst/>
              <a:latin typeface="+mn-lt"/>
              <a:ea typeface="+mn-ea"/>
              <a:cs typeface="+mn-cs"/>
            </a:rPr>
            <a:t>年度</a:t>
          </a:r>
          <a:r>
            <a:rPr kumimoji="1" lang="en-US" altLang="ja-JP" sz="1100" baseline="0">
              <a:solidFill>
                <a:sysClr val="windowText" lastClr="000000"/>
              </a:solidFill>
              <a:effectLst/>
              <a:latin typeface="+mn-lt"/>
              <a:ea typeface="+mn-ea"/>
              <a:cs typeface="+mn-cs"/>
            </a:rPr>
            <a:t>11.8</a:t>
          </a:r>
          <a:r>
            <a:rPr kumimoji="1" lang="ja-JP" altLang="en-US" sz="1100" baseline="0">
              <a:solidFill>
                <a:sysClr val="windowText" lastClr="000000"/>
              </a:solidFill>
              <a:effectLst/>
              <a:latin typeface="+mn-lt"/>
              <a:ea typeface="+mn-ea"/>
              <a:cs typeface="+mn-cs"/>
            </a:rPr>
            <a:t>％）に比べ、</a:t>
          </a:r>
          <a:r>
            <a:rPr kumimoji="1" lang="en-US" altLang="ja-JP" sz="1100" baseline="0">
              <a:solidFill>
                <a:sysClr val="windowText" lastClr="000000"/>
              </a:solidFill>
              <a:effectLst/>
              <a:latin typeface="+mn-lt"/>
              <a:ea typeface="+mn-ea"/>
              <a:cs typeface="+mn-cs"/>
            </a:rPr>
            <a:t>0.3</a:t>
          </a:r>
          <a:r>
            <a:rPr kumimoji="1" lang="ja-JP" altLang="ja-JP" sz="1100" baseline="0">
              <a:solidFill>
                <a:sysClr val="windowText" lastClr="000000"/>
              </a:solidFill>
              <a:effectLst/>
              <a:latin typeface="+mn-lt"/>
              <a:ea typeface="+mn-ea"/>
              <a:cs typeface="+mn-cs"/>
            </a:rPr>
            <a:t>ポイント増加しています。</a:t>
          </a:r>
          <a:endParaRPr kumimoji="1" lang="en-US" altLang="ja-JP"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　これは後期高齢者医療事業への繰出金が</a:t>
          </a:r>
          <a:r>
            <a:rPr kumimoji="1" lang="ja-JP" altLang="ja-JP" sz="1100" baseline="0">
              <a:solidFill>
                <a:sysClr val="windowText" lastClr="000000"/>
              </a:solidFill>
              <a:effectLst/>
              <a:latin typeface="+mn-lt"/>
              <a:ea typeface="+mn-ea"/>
              <a:cs typeface="+mn-cs"/>
            </a:rPr>
            <a:t>増加したことなどによるものです。</a:t>
          </a:r>
          <a:endParaRPr lang="ja-JP" altLang="ja-JP" sz="1400" baseline="0">
            <a:solidFill>
              <a:sysClr val="windowText" lastClr="000000"/>
            </a:solidFill>
            <a:effectLst/>
          </a:endParaRPr>
        </a:p>
        <a:p>
          <a:r>
            <a:rPr kumimoji="1" lang="ja-JP" altLang="ja-JP" sz="1100" baseline="0">
              <a:solidFill>
                <a:sysClr val="windowText" lastClr="000000"/>
              </a:solidFill>
              <a:effectLst/>
              <a:latin typeface="+mn-lt"/>
              <a:ea typeface="+mn-ea"/>
              <a:cs typeface="+mn-cs"/>
            </a:rPr>
            <a:t>　過去の増要因としては、公共用地先行取得事業繰出金の増</a:t>
          </a:r>
          <a:r>
            <a:rPr kumimoji="1" lang="en-US" altLang="ja-JP" sz="1100" baseline="0">
              <a:solidFill>
                <a:sysClr val="windowText" lastClr="000000"/>
              </a:solidFill>
              <a:effectLst/>
              <a:latin typeface="+mn-lt"/>
              <a:ea typeface="+mn-ea"/>
              <a:cs typeface="+mn-cs"/>
            </a:rPr>
            <a:t>(H24)</a:t>
          </a:r>
          <a:r>
            <a:rPr kumimoji="1" lang="ja-JP" altLang="ja-JP" sz="1100" baseline="0">
              <a:solidFill>
                <a:sysClr val="windowText" lastClr="000000"/>
              </a:solidFill>
              <a:effectLst/>
              <a:latin typeface="+mn-lt"/>
              <a:ea typeface="+mn-ea"/>
              <a:cs typeface="+mn-cs"/>
            </a:rPr>
            <a:t>、　地方独立行政法人移行準備病院会計出資金の増</a:t>
          </a:r>
          <a:r>
            <a:rPr kumimoji="1" lang="en-US" altLang="ja-JP" sz="1100" baseline="0">
              <a:solidFill>
                <a:sysClr val="windowText" lastClr="000000"/>
              </a:solidFill>
              <a:effectLst/>
              <a:latin typeface="+mn-lt"/>
              <a:ea typeface="+mn-ea"/>
              <a:cs typeface="+mn-cs"/>
            </a:rPr>
            <a:t>(H25)</a:t>
          </a:r>
          <a:r>
            <a:rPr kumimoji="1" lang="ja-JP" altLang="ja-JP" sz="1100" baseline="0">
              <a:solidFill>
                <a:sysClr val="windowText" lastClr="000000"/>
              </a:solidFill>
              <a:effectLst/>
              <a:latin typeface="+mn-lt"/>
              <a:ea typeface="+mn-ea"/>
              <a:cs typeface="+mn-cs"/>
            </a:rPr>
            <a:t>、岡山市立総合医療センターへの転貸債による貸付金の増</a:t>
          </a:r>
          <a:r>
            <a:rPr kumimoji="1" lang="en-US" altLang="ja-JP" sz="1100" baseline="0">
              <a:solidFill>
                <a:sysClr val="windowText" lastClr="000000"/>
              </a:solidFill>
              <a:effectLst/>
              <a:latin typeface="+mn-lt"/>
              <a:ea typeface="+mn-ea"/>
              <a:cs typeface="+mn-cs"/>
            </a:rPr>
            <a:t>(H26)</a:t>
          </a:r>
          <a:r>
            <a:rPr kumimoji="1" lang="ja-JP" altLang="en-US" sz="1100" baseline="0">
              <a:solidFill>
                <a:sysClr val="windowText" lastClr="000000"/>
              </a:solidFill>
              <a:effectLst/>
              <a:latin typeface="+mn-lt"/>
              <a:ea typeface="+mn-ea"/>
              <a:cs typeface="+mn-cs"/>
            </a:rPr>
            <a:t>、国民健康保険事業繰出金の増</a:t>
          </a:r>
          <a:r>
            <a:rPr kumimoji="1" lang="en-US" altLang="ja-JP" sz="1100" baseline="0">
              <a:solidFill>
                <a:sysClr val="windowText" lastClr="000000"/>
              </a:solidFill>
              <a:effectLst/>
              <a:latin typeface="+mn-lt"/>
              <a:ea typeface="+mn-ea"/>
              <a:cs typeface="+mn-cs"/>
            </a:rPr>
            <a:t>(H28)</a:t>
          </a:r>
          <a:r>
            <a:rPr kumimoji="1" lang="ja-JP" altLang="ja-JP" sz="1100" baseline="0">
              <a:solidFill>
                <a:sysClr val="windowText" lastClr="000000"/>
              </a:solidFill>
              <a:effectLst/>
              <a:latin typeface="+mn-lt"/>
              <a:ea typeface="+mn-ea"/>
              <a:cs typeface="+mn-cs"/>
            </a:rPr>
            <a:t>等が挙げられます。</a:t>
          </a:r>
          <a:endParaRPr lang="ja-JP" altLang="ja-JP" sz="1400" baseline="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45357</xdr:rowOff>
    </xdr:from>
    <xdr:to>
      <xdr:col>24</xdr:col>
      <xdr:colOff>31750</xdr:colOff>
      <xdr:row>56</xdr:row>
      <xdr:rowOff>94343</xdr:rowOff>
    </xdr:to>
    <xdr:cxnSp macro="">
      <xdr:nvCxnSpPr>
        <xdr:cNvPr id="251" name="直線コネクタ 250"/>
        <xdr:cNvCxnSpPr/>
      </xdr:nvCxnSpPr>
      <xdr:spPr>
        <a:xfrm>
          <a:off x="15671800" y="9646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27412</xdr:rowOff>
    </xdr:from>
    <xdr:ext cx="762000" cy="259045"/>
    <xdr:sp macro="" textlink="">
      <xdr:nvSpPr>
        <xdr:cNvPr id="252" name="その他平均値テキスト"/>
        <xdr:cNvSpPr txBox="1"/>
      </xdr:nvSpPr>
      <xdr:spPr>
        <a:xfrm>
          <a:off x="16598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167822</xdr:rowOff>
    </xdr:from>
    <xdr:to>
      <xdr:col>22</xdr:col>
      <xdr:colOff>565150</xdr:colOff>
      <xdr:row>56</xdr:row>
      <xdr:rowOff>45357</xdr:rowOff>
    </xdr:to>
    <xdr:cxnSp macro="">
      <xdr:nvCxnSpPr>
        <xdr:cNvPr id="254" name="直線コネクタ 253"/>
        <xdr:cNvCxnSpPr/>
      </xdr:nvCxnSpPr>
      <xdr:spPr>
        <a:xfrm>
          <a:off x="14782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57349</xdr:rowOff>
    </xdr:from>
    <xdr:ext cx="736600" cy="259045"/>
    <xdr:sp macro="" textlink="">
      <xdr:nvSpPr>
        <xdr:cNvPr id="256" name="テキスト ボックス 255"/>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102507</xdr:rowOff>
    </xdr:from>
    <xdr:to>
      <xdr:col>21</xdr:col>
      <xdr:colOff>361950</xdr:colOff>
      <xdr:row>55</xdr:row>
      <xdr:rowOff>167822</xdr:rowOff>
    </xdr:to>
    <xdr:cxnSp macro="">
      <xdr:nvCxnSpPr>
        <xdr:cNvPr id="257" name="直線コネクタ 256"/>
        <xdr:cNvCxnSpPr/>
      </xdr:nvCxnSpPr>
      <xdr:spPr>
        <a:xfrm>
          <a:off x="13893800" y="95322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59" name="テキスト ボックス 25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20865</xdr:rowOff>
    </xdr:from>
    <xdr:to>
      <xdr:col>20</xdr:col>
      <xdr:colOff>158750</xdr:colOff>
      <xdr:row>55</xdr:row>
      <xdr:rowOff>102507</xdr:rowOff>
    </xdr:to>
    <xdr:cxnSp macro="">
      <xdr:nvCxnSpPr>
        <xdr:cNvPr id="260" name="直線コネクタ 259"/>
        <xdr:cNvCxnSpPr/>
      </xdr:nvCxnSpPr>
      <xdr:spPr>
        <a:xfrm>
          <a:off x="13004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114499</xdr:rowOff>
    </xdr:from>
    <xdr:ext cx="762000" cy="259045"/>
    <xdr:sp macro="" textlink="">
      <xdr:nvSpPr>
        <xdr:cNvPr id="262" name="テキスト ボックス 261"/>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32855</xdr:rowOff>
    </xdr:from>
    <xdr:ext cx="762000" cy="259045"/>
    <xdr:sp macro="" textlink="">
      <xdr:nvSpPr>
        <xdr:cNvPr id="264" name="テキスト ボックス 263"/>
        <xdr:cNvSpPr txBox="1"/>
      </xdr:nvSpPr>
      <xdr:spPr>
        <a:xfrm>
          <a:off x="12623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43543</xdr:rowOff>
    </xdr:from>
    <xdr:to>
      <xdr:col>24</xdr:col>
      <xdr:colOff>82550</xdr:colOff>
      <xdr:row>56</xdr:row>
      <xdr:rowOff>145143</xdr:rowOff>
    </xdr:to>
    <xdr:sp macro="" textlink="">
      <xdr:nvSpPr>
        <xdr:cNvPr id="270" name="円/楕円 269"/>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15620</xdr:rowOff>
    </xdr:from>
    <xdr:ext cx="762000" cy="259045"/>
    <xdr:sp macro="" textlink="">
      <xdr:nvSpPr>
        <xdr:cNvPr id="271" name="その他該当値テキスト"/>
        <xdr:cNvSpPr txBox="1"/>
      </xdr:nvSpPr>
      <xdr:spPr>
        <a:xfrm>
          <a:off x="16598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166007</xdr:rowOff>
    </xdr:from>
    <xdr:to>
      <xdr:col>22</xdr:col>
      <xdr:colOff>615950</xdr:colOff>
      <xdr:row>56</xdr:row>
      <xdr:rowOff>96157</xdr:rowOff>
    </xdr:to>
    <xdr:sp macro="" textlink="">
      <xdr:nvSpPr>
        <xdr:cNvPr id="272" name="円/楕円 271"/>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80934</xdr:rowOff>
    </xdr:from>
    <xdr:ext cx="736600" cy="259045"/>
    <xdr:sp macro="" textlink="">
      <xdr:nvSpPr>
        <xdr:cNvPr id="273" name="テキスト ボックス 272"/>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117022</xdr:rowOff>
    </xdr:from>
    <xdr:to>
      <xdr:col>21</xdr:col>
      <xdr:colOff>412750</xdr:colOff>
      <xdr:row>56</xdr:row>
      <xdr:rowOff>47172</xdr:rowOff>
    </xdr:to>
    <xdr:sp macro="" textlink="">
      <xdr:nvSpPr>
        <xdr:cNvPr id="274" name="円/楕円 273"/>
        <xdr:cNvSpPr/>
      </xdr:nvSpPr>
      <xdr:spPr>
        <a:xfrm>
          <a:off x="14732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31949</xdr:rowOff>
    </xdr:from>
    <xdr:ext cx="762000" cy="259045"/>
    <xdr:sp macro="" textlink="">
      <xdr:nvSpPr>
        <xdr:cNvPr id="275" name="テキスト ボックス 274"/>
        <xdr:cNvSpPr txBox="1"/>
      </xdr:nvSpPr>
      <xdr:spPr>
        <a:xfrm>
          <a:off x="14401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51707</xdr:rowOff>
    </xdr:from>
    <xdr:to>
      <xdr:col>20</xdr:col>
      <xdr:colOff>209550</xdr:colOff>
      <xdr:row>55</xdr:row>
      <xdr:rowOff>153307</xdr:rowOff>
    </xdr:to>
    <xdr:sp macro="" textlink="">
      <xdr:nvSpPr>
        <xdr:cNvPr id="276" name="円/楕円 275"/>
        <xdr:cNvSpPr/>
      </xdr:nvSpPr>
      <xdr:spPr>
        <a:xfrm>
          <a:off x="13843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138084</xdr:rowOff>
    </xdr:from>
    <xdr:ext cx="762000" cy="259045"/>
    <xdr:sp macro="" textlink="">
      <xdr:nvSpPr>
        <xdr:cNvPr id="277" name="テキスト ボックス 276"/>
        <xdr:cNvSpPr txBox="1"/>
      </xdr:nvSpPr>
      <xdr:spPr>
        <a:xfrm>
          <a:off x="13512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78" name="円/楕円 277"/>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56442</xdr:rowOff>
    </xdr:from>
    <xdr:ext cx="762000" cy="259045"/>
    <xdr:sp macro="" textlink="">
      <xdr:nvSpPr>
        <xdr:cNvPr id="279" name="テキスト ボックス 278"/>
        <xdr:cNvSpPr txBox="1"/>
      </xdr:nvSpPr>
      <xdr:spPr>
        <a:xfrm>
          <a:off x="12623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6.3</a:t>
          </a:r>
          <a:r>
            <a:rPr kumimoji="1" lang="ja-JP" altLang="en-US" sz="1100">
              <a:solidFill>
                <a:sysClr val="windowText" lastClr="000000"/>
              </a:solidFill>
              <a:effectLst/>
              <a:latin typeface="+mn-lt"/>
              <a:ea typeface="+mn-ea"/>
              <a:cs typeface="+mn-cs"/>
            </a:rPr>
            <a:t>％）に比べ、</a:t>
          </a:r>
          <a:r>
            <a:rPr kumimoji="1" lang="en-US" altLang="ja-JP" sz="1100">
              <a:solidFill>
                <a:sysClr val="windowText" lastClr="000000"/>
              </a:solidFill>
              <a:effectLst/>
              <a:latin typeface="+mn-lt"/>
              <a:ea typeface="+mn-ea"/>
              <a:cs typeface="+mn-cs"/>
            </a:rPr>
            <a:t>0.4</a:t>
          </a:r>
          <a:r>
            <a:rPr kumimoji="1" lang="ja-JP" altLang="en-US" sz="1100">
              <a:solidFill>
                <a:sysClr val="windowText" lastClr="000000"/>
              </a:solidFill>
              <a:effectLst/>
              <a:latin typeface="+mn-lt"/>
              <a:ea typeface="+mn-ea"/>
              <a:cs typeface="+mn-cs"/>
            </a:rPr>
            <a:t>ポイント増加しています。</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これは地域生活支援事業費補助金や放課後児童クラブ補助金が増加したことなどによるものです。</a:t>
          </a:r>
          <a:endParaRPr lang="ja-JP" altLang="ja-JP" sz="1400">
            <a:solidFill>
              <a:srgbClr val="00B0F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120650</xdr:rowOff>
    </xdr:to>
    <xdr:cxnSp macro="">
      <xdr:nvCxnSpPr>
        <xdr:cNvPr id="312" name="直線コネクタ 311"/>
        <xdr:cNvCxnSpPr/>
      </xdr:nvCxnSpPr>
      <xdr:spPr>
        <a:xfrm>
          <a:off x="15671800" y="6070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3"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95250</xdr:rowOff>
    </xdr:to>
    <xdr:cxnSp macro="">
      <xdr:nvCxnSpPr>
        <xdr:cNvPr id="315" name="直線コネクタ 314"/>
        <xdr:cNvCxnSpPr/>
      </xdr:nvCxnSpPr>
      <xdr:spPr>
        <a:xfrm flipV="1">
          <a:off x="14782800" y="607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7" name="テキスト ボックス 316"/>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95250</xdr:rowOff>
    </xdr:from>
    <xdr:to>
      <xdr:col>21</xdr:col>
      <xdr:colOff>361950</xdr:colOff>
      <xdr:row>35</xdr:row>
      <xdr:rowOff>95250</xdr:rowOff>
    </xdr:to>
    <xdr:cxnSp macro="">
      <xdr:nvCxnSpPr>
        <xdr:cNvPr id="318" name="直線コネクタ 317"/>
        <xdr:cNvCxnSpPr/>
      </xdr:nvCxnSpPr>
      <xdr:spPr>
        <a:xfrm>
          <a:off x="13893800" y="609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0" name="テキスト ボックス 319"/>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95250</xdr:rowOff>
    </xdr:from>
    <xdr:to>
      <xdr:col>20</xdr:col>
      <xdr:colOff>158750</xdr:colOff>
      <xdr:row>35</xdr:row>
      <xdr:rowOff>146050</xdr:rowOff>
    </xdr:to>
    <xdr:cxnSp macro="">
      <xdr:nvCxnSpPr>
        <xdr:cNvPr id="321" name="直線コネクタ 320"/>
        <xdr:cNvCxnSpPr/>
      </xdr:nvCxnSpPr>
      <xdr:spPr>
        <a:xfrm flipV="1">
          <a:off x="13004800" y="609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3" name="テキスト ボックス 32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25" name="テキスト ボックス 324"/>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69850</xdr:rowOff>
    </xdr:from>
    <xdr:to>
      <xdr:col>24</xdr:col>
      <xdr:colOff>82550</xdr:colOff>
      <xdr:row>36</xdr:row>
      <xdr:rowOff>0</xdr:rowOff>
    </xdr:to>
    <xdr:sp macro="" textlink="">
      <xdr:nvSpPr>
        <xdr:cNvPr id="331" name="円/楕円 330"/>
        <xdr:cNvSpPr/>
      </xdr:nvSpPr>
      <xdr:spPr>
        <a:xfrm>
          <a:off x="164592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86377</xdr:rowOff>
    </xdr:from>
    <xdr:ext cx="762000" cy="259045"/>
    <xdr:sp macro="" textlink="">
      <xdr:nvSpPr>
        <xdr:cNvPr id="332" name="補助費等該当値テキスト"/>
        <xdr:cNvSpPr txBox="1"/>
      </xdr:nvSpPr>
      <xdr:spPr>
        <a:xfrm>
          <a:off x="165989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33" name="円/楕円 332"/>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34" name="テキスト ボックス 333"/>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44450</xdr:rowOff>
    </xdr:from>
    <xdr:to>
      <xdr:col>21</xdr:col>
      <xdr:colOff>412750</xdr:colOff>
      <xdr:row>35</xdr:row>
      <xdr:rowOff>146050</xdr:rowOff>
    </xdr:to>
    <xdr:sp macro="" textlink="">
      <xdr:nvSpPr>
        <xdr:cNvPr id="335" name="円/楕円 334"/>
        <xdr:cNvSpPr/>
      </xdr:nvSpPr>
      <xdr:spPr>
        <a:xfrm>
          <a:off x="14732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156227</xdr:rowOff>
    </xdr:from>
    <xdr:ext cx="762000" cy="259045"/>
    <xdr:sp macro="" textlink="">
      <xdr:nvSpPr>
        <xdr:cNvPr id="336" name="テキスト ボックス 335"/>
        <xdr:cNvSpPr txBox="1"/>
      </xdr:nvSpPr>
      <xdr:spPr>
        <a:xfrm>
          <a:off x="14401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44450</xdr:rowOff>
    </xdr:from>
    <xdr:to>
      <xdr:col>20</xdr:col>
      <xdr:colOff>209550</xdr:colOff>
      <xdr:row>35</xdr:row>
      <xdr:rowOff>146050</xdr:rowOff>
    </xdr:to>
    <xdr:sp macro="" textlink="">
      <xdr:nvSpPr>
        <xdr:cNvPr id="337" name="円/楕円 336"/>
        <xdr:cNvSpPr/>
      </xdr:nvSpPr>
      <xdr:spPr>
        <a:xfrm>
          <a:off x="13843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156227</xdr:rowOff>
    </xdr:from>
    <xdr:ext cx="762000" cy="259045"/>
    <xdr:sp macro="" textlink="">
      <xdr:nvSpPr>
        <xdr:cNvPr id="338" name="テキスト ボックス 337"/>
        <xdr:cNvSpPr txBox="1"/>
      </xdr:nvSpPr>
      <xdr:spPr>
        <a:xfrm>
          <a:off x="13512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95250</xdr:rowOff>
    </xdr:from>
    <xdr:to>
      <xdr:col>19</xdr:col>
      <xdr:colOff>6350</xdr:colOff>
      <xdr:row>36</xdr:row>
      <xdr:rowOff>25400</xdr:rowOff>
    </xdr:to>
    <xdr:sp macro="" textlink="">
      <xdr:nvSpPr>
        <xdr:cNvPr id="339" name="円/楕円 338"/>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35577</xdr:rowOff>
    </xdr:from>
    <xdr:ext cx="762000" cy="259045"/>
    <xdr:sp macro="" textlink="">
      <xdr:nvSpPr>
        <xdr:cNvPr id="340" name="テキスト ボックス 339"/>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過去の大型投資事業等に係る地方債、公営企業債（下水道事業等）の元利償還金に対する繰出金、債務負担行為に基づく支出のうち公債費に準ずるもの等の費用は、類似団体平均より下回っています。また近年では借入抑制により減少傾向にあ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引き続き、建設事業の重点化や進度調整により、地方債借入額を抑制します。</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105228</xdr:rowOff>
    </xdr:from>
    <xdr:to>
      <xdr:col>7</xdr:col>
      <xdr:colOff>15875</xdr:colOff>
      <xdr:row>75</xdr:row>
      <xdr:rowOff>20865</xdr:rowOff>
    </xdr:to>
    <xdr:cxnSp macro="">
      <xdr:nvCxnSpPr>
        <xdr:cNvPr id="375" name="直線コネクタ 374"/>
        <xdr:cNvCxnSpPr/>
      </xdr:nvCxnSpPr>
      <xdr:spPr>
        <a:xfrm flipV="1">
          <a:off x="3987800" y="127925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6"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20865</xdr:rowOff>
    </xdr:from>
    <xdr:to>
      <xdr:col>5</xdr:col>
      <xdr:colOff>549275</xdr:colOff>
      <xdr:row>75</xdr:row>
      <xdr:rowOff>140607</xdr:rowOff>
    </xdr:to>
    <xdr:cxnSp macro="">
      <xdr:nvCxnSpPr>
        <xdr:cNvPr id="378" name="直線コネクタ 377"/>
        <xdr:cNvCxnSpPr/>
      </xdr:nvCxnSpPr>
      <xdr:spPr>
        <a:xfrm flipV="1">
          <a:off x="3098800" y="128796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0" name="テキスト ボックス 379"/>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140607</xdr:rowOff>
    </xdr:from>
    <xdr:to>
      <xdr:col>4</xdr:col>
      <xdr:colOff>346075</xdr:colOff>
      <xdr:row>76</xdr:row>
      <xdr:rowOff>88900</xdr:rowOff>
    </xdr:to>
    <xdr:cxnSp macro="">
      <xdr:nvCxnSpPr>
        <xdr:cNvPr id="381" name="直線コネクタ 380"/>
        <xdr:cNvCxnSpPr/>
      </xdr:nvCxnSpPr>
      <xdr:spPr>
        <a:xfrm flipV="1">
          <a:off x="2209800" y="12999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3" name="テキスト ボックス 382"/>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77</xdr:row>
      <xdr:rowOff>15421</xdr:rowOff>
    </xdr:to>
    <xdr:cxnSp macro="">
      <xdr:nvCxnSpPr>
        <xdr:cNvPr id="384" name="直線コネクタ 383"/>
        <xdr:cNvCxnSpPr/>
      </xdr:nvCxnSpPr>
      <xdr:spPr>
        <a:xfrm flipV="1">
          <a:off x="1320800" y="13119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6" name="テキスト ボックス 38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88" name="テキスト ボックス 387"/>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54428</xdr:rowOff>
    </xdr:from>
    <xdr:to>
      <xdr:col>7</xdr:col>
      <xdr:colOff>66675</xdr:colOff>
      <xdr:row>74</xdr:row>
      <xdr:rowOff>156028</xdr:rowOff>
    </xdr:to>
    <xdr:sp macro="" textlink="">
      <xdr:nvSpPr>
        <xdr:cNvPr id="394" name="円/楕円 393"/>
        <xdr:cNvSpPr/>
      </xdr:nvSpPr>
      <xdr:spPr>
        <a:xfrm>
          <a:off x="47752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70955</xdr:rowOff>
    </xdr:from>
    <xdr:ext cx="762000" cy="259045"/>
    <xdr:sp macro="" textlink="">
      <xdr:nvSpPr>
        <xdr:cNvPr id="395" name="公債費該当値テキスト"/>
        <xdr:cNvSpPr txBox="1"/>
      </xdr:nvSpPr>
      <xdr:spPr>
        <a:xfrm>
          <a:off x="49149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141515</xdr:rowOff>
    </xdr:from>
    <xdr:to>
      <xdr:col>5</xdr:col>
      <xdr:colOff>600075</xdr:colOff>
      <xdr:row>75</xdr:row>
      <xdr:rowOff>71665</xdr:rowOff>
    </xdr:to>
    <xdr:sp macro="" textlink="">
      <xdr:nvSpPr>
        <xdr:cNvPr id="396" name="円/楕円 395"/>
        <xdr:cNvSpPr/>
      </xdr:nvSpPr>
      <xdr:spPr>
        <a:xfrm>
          <a:off x="3937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81842</xdr:rowOff>
    </xdr:from>
    <xdr:ext cx="736600" cy="259045"/>
    <xdr:sp macro="" textlink="">
      <xdr:nvSpPr>
        <xdr:cNvPr id="397" name="テキスト ボックス 396"/>
        <xdr:cNvSpPr txBox="1"/>
      </xdr:nvSpPr>
      <xdr:spPr>
        <a:xfrm>
          <a:off x="3606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89807</xdr:rowOff>
    </xdr:from>
    <xdr:to>
      <xdr:col>4</xdr:col>
      <xdr:colOff>396875</xdr:colOff>
      <xdr:row>76</xdr:row>
      <xdr:rowOff>19957</xdr:rowOff>
    </xdr:to>
    <xdr:sp macro="" textlink="">
      <xdr:nvSpPr>
        <xdr:cNvPr id="398" name="円/楕円 397"/>
        <xdr:cNvSpPr/>
      </xdr:nvSpPr>
      <xdr:spPr>
        <a:xfrm>
          <a:off x="3048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30134</xdr:rowOff>
    </xdr:from>
    <xdr:ext cx="762000" cy="259045"/>
    <xdr:sp macro="" textlink="">
      <xdr:nvSpPr>
        <xdr:cNvPr id="399" name="テキスト ボックス 398"/>
        <xdr:cNvSpPr txBox="1"/>
      </xdr:nvSpPr>
      <xdr:spPr>
        <a:xfrm>
          <a:off x="2717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400" name="円/楕円 399"/>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401" name="テキスト ボックス 400"/>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136071</xdr:rowOff>
    </xdr:from>
    <xdr:to>
      <xdr:col>1</xdr:col>
      <xdr:colOff>676275</xdr:colOff>
      <xdr:row>77</xdr:row>
      <xdr:rowOff>66221</xdr:rowOff>
    </xdr:to>
    <xdr:sp macro="" textlink="">
      <xdr:nvSpPr>
        <xdr:cNvPr id="402" name="円/楕円 401"/>
        <xdr:cNvSpPr/>
      </xdr:nvSpPr>
      <xdr:spPr>
        <a:xfrm>
          <a:off x="1270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76399</xdr:rowOff>
    </xdr:from>
    <xdr:ext cx="762000" cy="259045"/>
    <xdr:sp macro="" textlink="">
      <xdr:nvSpPr>
        <xdr:cNvPr id="403" name="テキスト ボックス 402"/>
        <xdr:cNvSpPr txBox="1"/>
      </xdr:nvSpPr>
      <xdr:spPr>
        <a:xfrm>
          <a:off x="939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前年度（平成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 </a:t>
          </a:r>
          <a:r>
            <a:rPr kumimoji="1" lang="en-US" altLang="ja-JP" sz="1100">
              <a:solidFill>
                <a:sysClr val="windowText" lastClr="000000"/>
              </a:solidFill>
              <a:effectLst/>
              <a:latin typeface="+mn-lt"/>
              <a:ea typeface="+mn-ea"/>
              <a:cs typeface="+mn-cs"/>
            </a:rPr>
            <a:t>68.6</a:t>
          </a:r>
          <a:r>
            <a:rPr kumimoji="1" lang="ja-JP" altLang="ja-JP" sz="1100">
              <a:solidFill>
                <a:sysClr val="windowText" lastClr="000000"/>
              </a:solidFill>
              <a:effectLst/>
              <a:latin typeface="+mn-lt"/>
              <a:ea typeface="+mn-ea"/>
              <a:cs typeface="+mn-cs"/>
            </a:rPr>
            <a:t>％）に比べ、</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％ポイント増加していますが、類似団体（平成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75.5</a:t>
          </a:r>
          <a:r>
            <a:rPr kumimoji="1" lang="ja-JP" altLang="ja-JP" sz="1100">
              <a:solidFill>
                <a:sysClr val="windowText" lastClr="000000"/>
              </a:solidFill>
              <a:effectLst/>
              <a:latin typeface="+mn-lt"/>
              <a:ea typeface="+mn-ea"/>
              <a:cs typeface="+mn-cs"/>
            </a:rPr>
            <a:t>％）と比べると</a:t>
          </a:r>
          <a:r>
            <a:rPr kumimoji="1" lang="en-US" altLang="ja-JP" sz="1100">
              <a:solidFill>
                <a:sysClr val="windowText" lastClr="000000"/>
              </a:solidFill>
              <a:effectLst/>
              <a:latin typeface="+mn-lt"/>
              <a:ea typeface="+mn-ea"/>
              <a:cs typeface="+mn-cs"/>
            </a:rPr>
            <a:t>5.5</a:t>
          </a:r>
          <a:r>
            <a:rPr kumimoji="1" lang="ja-JP" altLang="ja-JP" sz="1100">
              <a:solidFill>
                <a:sysClr val="windowText" lastClr="000000"/>
              </a:solidFill>
              <a:effectLst/>
              <a:latin typeface="+mn-lt"/>
              <a:ea typeface="+mn-ea"/>
              <a:cs typeface="+mn-cs"/>
            </a:rPr>
            <a:t>％ポイント下回っており、類似団体平均より良好な水準です。</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8890</xdr:rowOff>
    </xdr:from>
    <xdr:to>
      <xdr:col>24</xdr:col>
      <xdr:colOff>31750</xdr:colOff>
      <xdr:row>82</xdr:row>
      <xdr:rowOff>27939</xdr:rowOff>
    </xdr:to>
    <xdr:cxnSp macro="">
      <xdr:nvCxnSpPr>
        <xdr:cNvPr id="431" name="直線コネクタ 430"/>
        <xdr:cNvCxnSpPr/>
      </xdr:nvCxnSpPr>
      <xdr:spPr>
        <a:xfrm flipV="1">
          <a:off x="16510000" y="128676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16</xdr:rowOff>
    </xdr:from>
    <xdr:ext cx="762000" cy="259045"/>
    <xdr:sp macro="" textlink="">
      <xdr:nvSpPr>
        <xdr:cNvPr id="432" name="公債費以外最小値テキスト"/>
        <xdr:cNvSpPr txBox="1"/>
      </xdr:nvSpPr>
      <xdr:spPr>
        <a:xfrm>
          <a:off x="16598900" y="1405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82</xdr:row>
      <xdr:rowOff>27939</xdr:rowOff>
    </xdr:from>
    <xdr:to>
      <xdr:col>24</xdr:col>
      <xdr:colOff>120650</xdr:colOff>
      <xdr:row>82</xdr:row>
      <xdr:rowOff>27939</xdr:rowOff>
    </xdr:to>
    <xdr:cxnSp macro="">
      <xdr:nvCxnSpPr>
        <xdr:cNvPr id="433" name="直線コネクタ 432"/>
        <xdr:cNvCxnSpPr/>
      </xdr:nvCxnSpPr>
      <xdr:spPr>
        <a:xfrm>
          <a:off x="16421100" y="1408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95267</xdr:rowOff>
    </xdr:from>
    <xdr:ext cx="762000" cy="259045"/>
    <xdr:sp macro="" textlink="">
      <xdr:nvSpPr>
        <xdr:cNvPr id="434" name="公債費以外最大値テキスト"/>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75</xdr:row>
      <xdr:rowOff>8890</xdr:rowOff>
    </xdr:from>
    <xdr:to>
      <xdr:col>24</xdr:col>
      <xdr:colOff>120650</xdr:colOff>
      <xdr:row>75</xdr:row>
      <xdr:rowOff>8890</xdr:rowOff>
    </xdr:to>
    <xdr:cxnSp macro="">
      <xdr:nvCxnSpPr>
        <xdr:cNvPr id="435" name="直線コネクタ 434"/>
        <xdr:cNvCxnSpPr/>
      </xdr:nvCxnSpPr>
      <xdr:spPr>
        <a:xfrm>
          <a:off x="16421100" y="1286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96520</xdr:rowOff>
    </xdr:from>
    <xdr:to>
      <xdr:col>24</xdr:col>
      <xdr:colOff>31750</xdr:colOff>
      <xdr:row>75</xdr:row>
      <xdr:rowOff>31750</xdr:rowOff>
    </xdr:to>
    <xdr:cxnSp macro="">
      <xdr:nvCxnSpPr>
        <xdr:cNvPr id="436" name="直線コネクタ 435"/>
        <xdr:cNvCxnSpPr/>
      </xdr:nvCxnSpPr>
      <xdr:spPr>
        <a:xfrm>
          <a:off x="15671800" y="127838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7"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8" name="フローチャート : 判断 437"/>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xdr:rowOff>
    </xdr:from>
    <xdr:to>
      <xdr:col>22</xdr:col>
      <xdr:colOff>565150</xdr:colOff>
      <xdr:row>74</xdr:row>
      <xdr:rowOff>96520</xdr:rowOff>
    </xdr:to>
    <xdr:cxnSp macro="">
      <xdr:nvCxnSpPr>
        <xdr:cNvPr id="439" name="直線コネクタ 438"/>
        <xdr:cNvCxnSpPr/>
      </xdr:nvCxnSpPr>
      <xdr:spPr>
        <a:xfrm>
          <a:off x="14782800" y="12700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68580</xdr:rowOff>
    </xdr:from>
    <xdr:to>
      <xdr:col>22</xdr:col>
      <xdr:colOff>615950</xdr:colOff>
      <xdr:row>76</xdr:row>
      <xdr:rowOff>170180</xdr:rowOff>
    </xdr:to>
    <xdr:sp macro="" textlink="">
      <xdr:nvSpPr>
        <xdr:cNvPr id="440" name="フローチャート : 判断 439"/>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154957</xdr:rowOff>
    </xdr:from>
    <xdr:ext cx="736600" cy="259045"/>
    <xdr:sp macro="" textlink="">
      <xdr:nvSpPr>
        <xdr:cNvPr id="441" name="テキスト ボックス 440"/>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100330</xdr:rowOff>
    </xdr:from>
    <xdr:to>
      <xdr:col>21</xdr:col>
      <xdr:colOff>361950</xdr:colOff>
      <xdr:row>74</xdr:row>
      <xdr:rowOff>12700</xdr:rowOff>
    </xdr:to>
    <xdr:cxnSp macro="">
      <xdr:nvCxnSpPr>
        <xdr:cNvPr id="442" name="直線コネクタ 441"/>
        <xdr:cNvCxnSpPr/>
      </xdr:nvCxnSpPr>
      <xdr:spPr>
        <a:xfrm>
          <a:off x="13893800" y="12616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137161</xdr:rowOff>
    </xdr:from>
    <xdr:to>
      <xdr:col>21</xdr:col>
      <xdr:colOff>412750</xdr:colOff>
      <xdr:row>77</xdr:row>
      <xdr:rowOff>67311</xdr:rowOff>
    </xdr:to>
    <xdr:sp macro="" textlink="">
      <xdr:nvSpPr>
        <xdr:cNvPr id="443" name="フローチャート : 判断 442"/>
        <xdr:cNvSpPr/>
      </xdr:nvSpPr>
      <xdr:spPr>
        <a:xfrm>
          <a:off x="14732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52088</xdr:rowOff>
    </xdr:from>
    <xdr:ext cx="762000" cy="259045"/>
    <xdr:sp macro="" textlink="">
      <xdr:nvSpPr>
        <xdr:cNvPr id="444" name="テキスト ボックス 443"/>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85090</xdr:rowOff>
    </xdr:from>
    <xdr:to>
      <xdr:col>20</xdr:col>
      <xdr:colOff>158750</xdr:colOff>
      <xdr:row>73</xdr:row>
      <xdr:rowOff>100330</xdr:rowOff>
    </xdr:to>
    <xdr:cxnSp macro="">
      <xdr:nvCxnSpPr>
        <xdr:cNvPr id="445" name="直線コネクタ 444"/>
        <xdr:cNvCxnSpPr/>
      </xdr:nvCxnSpPr>
      <xdr:spPr>
        <a:xfrm>
          <a:off x="13004800" y="12600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6" name="フローチャート : 判断 44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7" name="テキスト ボックス 446"/>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8" name="フローチャート : 判断 447"/>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9" name="テキスト ボックス 448"/>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152400</xdr:rowOff>
    </xdr:from>
    <xdr:to>
      <xdr:col>24</xdr:col>
      <xdr:colOff>82550</xdr:colOff>
      <xdr:row>75</xdr:row>
      <xdr:rowOff>82550</xdr:rowOff>
    </xdr:to>
    <xdr:sp macro="" textlink="">
      <xdr:nvSpPr>
        <xdr:cNvPr id="455" name="円/楕円 454"/>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60977</xdr:rowOff>
    </xdr:from>
    <xdr:ext cx="762000" cy="259045"/>
    <xdr:sp macro="" textlink="">
      <xdr:nvSpPr>
        <xdr:cNvPr id="456" name="公債費以外該当値テキスト"/>
        <xdr:cNvSpPr txBox="1"/>
      </xdr:nvSpPr>
      <xdr:spPr>
        <a:xfrm>
          <a:off x="165989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45720</xdr:rowOff>
    </xdr:from>
    <xdr:to>
      <xdr:col>22</xdr:col>
      <xdr:colOff>615950</xdr:colOff>
      <xdr:row>74</xdr:row>
      <xdr:rowOff>147320</xdr:rowOff>
    </xdr:to>
    <xdr:sp macro="" textlink="">
      <xdr:nvSpPr>
        <xdr:cNvPr id="457" name="円/楕円 456"/>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157497</xdr:rowOff>
    </xdr:from>
    <xdr:ext cx="736600" cy="259045"/>
    <xdr:sp macro="" textlink="">
      <xdr:nvSpPr>
        <xdr:cNvPr id="458" name="テキスト ボックス 457"/>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133350</xdr:rowOff>
    </xdr:from>
    <xdr:to>
      <xdr:col>21</xdr:col>
      <xdr:colOff>412750</xdr:colOff>
      <xdr:row>74</xdr:row>
      <xdr:rowOff>63500</xdr:rowOff>
    </xdr:to>
    <xdr:sp macro="" textlink="">
      <xdr:nvSpPr>
        <xdr:cNvPr id="459" name="円/楕円 458"/>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73677</xdr:rowOff>
    </xdr:from>
    <xdr:ext cx="762000" cy="259045"/>
    <xdr:sp macro="" textlink="">
      <xdr:nvSpPr>
        <xdr:cNvPr id="460" name="テキスト ボックス 459"/>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49530</xdr:rowOff>
    </xdr:from>
    <xdr:to>
      <xdr:col>20</xdr:col>
      <xdr:colOff>209550</xdr:colOff>
      <xdr:row>73</xdr:row>
      <xdr:rowOff>151130</xdr:rowOff>
    </xdr:to>
    <xdr:sp macro="" textlink="">
      <xdr:nvSpPr>
        <xdr:cNvPr id="461" name="円/楕円 460"/>
        <xdr:cNvSpPr/>
      </xdr:nvSpPr>
      <xdr:spPr>
        <a:xfrm>
          <a:off x="13843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161307</xdr:rowOff>
    </xdr:from>
    <xdr:ext cx="762000" cy="259045"/>
    <xdr:sp macro="" textlink="">
      <xdr:nvSpPr>
        <xdr:cNvPr id="462" name="テキスト ボックス 461"/>
        <xdr:cNvSpPr txBox="1"/>
      </xdr:nvSpPr>
      <xdr:spPr>
        <a:xfrm>
          <a:off x="13512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34290</xdr:rowOff>
    </xdr:from>
    <xdr:to>
      <xdr:col>19</xdr:col>
      <xdr:colOff>6350</xdr:colOff>
      <xdr:row>73</xdr:row>
      <xdr:rowOff>135890</xdr:rowOff>
    </xdr:to>
    <xdr:sp macro="" textlink="">
      <xdr:nvSpPr>
        <xdr:cNvPr id="463" name="円/楕円 462"/>
        <xdr:cNvSpPr/>
      </xdr:nvSpPr>
      <xdr:spPr>
        <a:xfrm>
          <a:off x="12954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146067</xdr:rowOff>
    </xdr:from>
    <xdr:ext cx="762000" cy="259045"/>
    <xdr:sp macro="" textlink="">
      <xdr:nvSpPr>
        <xdr:cNvPr id="464" name="テキスト ボックス 463"/>
        <xdr:cNvSpPr txBox="1"/>
      </xdr:nvSpPr>
      <xdr:spPr>
        <a:xfrm>
          <a:off x="12623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岡山県岡山市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80122</xdr:rowOff>
    </xdr:from>
    <xdr:to>
      <xdr:col>4</xdr:col>
      <xdr:colOff>1117600</xdr:colOff>
      <xdr:row>16</xdr:row>
      <xdr:rowOff>83185</xdr:rowOff>
    </xdr:to>
    <xdr:cxnSp macro="">
      <xdr:nvCxnSpPr>
        <xdr:cNvPr id="48" name="直線コネクタ 47"/>
        <xdr:cNvCxnSpPr/>
      </xdr:nvCxnSpPr>
      <xdr:spPr bwMode="auto">
        <a:xfrm flipV="1">
          <a:off x="5003800" y="2870947"/>
          <a:ext cx="6477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35379</xdr:rowOff>
    </xdr:from>
    <xdr:ext cx="762000" cy="259045"/>
    <xdr:sp macro="" textlink="">
      <xdr:nvSpPr>
        <xdr:cNvPr id="49" name="人口1人当たり決算額の推移平均値テキスト130"/>
        <xdr:cNvSpPr txBox="1"/>
      </xdr:nvSpPr>
      <xdr:spPr>
        <a:xfrm>
          <a:off x="5740400" y="265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83185</xdr:rowOff>
    </xdr:from>
    <xdr:to>
      <xdr:col>4</xdr:col>
      <xdr:colOff>469900</xdr:colOff>
      <xdr:row>16</xdr:row>
      <xdr:rowOff>124013</xdr:rowOff>
    </xdr:to>
    <xdr:cxnSp macro="">
      <xdr:nvCxnSpPr>
        <xdr:cNvPr id="51" name="直線コネクタ 50"/>
        <xdr:cNvCxnSpPr/>
      </xdr:nvCxnSpPr>
      <xdr:spPr bwMode="auto">
        <a:xfrm flipV="1">
          <a:off x="4305300" y="2874010"/>
          <a:ext cx="698500" cy="4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114855</xdr:rowOff>
    </xdr:from>
    <xdr:ext cx="736600" cy="259045"/>
    <xdr:sp macro="" textlink="">
      <xdr:nvSpPr>
        <xdr:cNvPr id="53" name="テキスト ボックス 52"/>
        <xdr:cNvSpPr txBox="1"/>
      </xdr:nvSpPr>
      <xdr:spPr>
        <a:xfrm>
          <a:off x="4622800" y="256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124013</xdr:rowOff>
    </xdr:from>
    <xdr:to>
      <xdr:col>3</xdr:col>
      <xdr:colOff>904875</xdr:colOff>
      <xdr:row>17</xdr:row>
      <xdr:rowOff>30607</xdr:rowOff>
    </xdr:to>
    <xdr:cxnSp macro="">
      <xdr:nvCxnSpPr>
        <xdr:cNvPr id="54" name="直線コネクタ 53"/>
        <xdr:cNvCxnSpPr/>
      </xdr:nvCxnSpPr>
      <xdr:spPr bwMode="auto">
        <a:xfrm flipV="1">
          <a:off x="3606800" y="2914838"/>
          <a:ext cx="698500" cy="7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130309</xdr:rowOff>
    </xdr:from>
    <xdr:ext cx="762000" cy="259045"/>
    <xdr:sp macro="" textlink="">
      <xdr:nvSpPr>
        <xdr:cNvPr id="56" name="テキスト ボックス 55"/>
        <xdr:cNvSpPr txBox="1"/>
      </xdr:nvSpPr>
      <xdr:spPr>
        <a:xfrm>
          <a:off x="3924300" y="257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162738</xdr:rowOff>
    </xdr:from>
    <xdr:to>
      <xdr:col>3</xdr:col>
      <xdr:colOff>206375</xdr:colOff>
      <xdr:row>17</xdr:row>
      <xdr:rowOff>30607</xdr:rowOff>
    </xdr:to>
    <xdr:cxnSp macro="">
      <xdr:nvCxnSpPr>
        <xdr:cNvPr id="57" name="直線コネクタ 56"/>
        <xdr:cNvCxnSpPr/>
      </xdr:nvCxnSpPr>
      <xdr:spPr bwMode="auto">
        <a:xfrm>
          <a:off x="2908300" y="2953563"/>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11665</xdr:rowOff>
    </xdr:from>
    <xdr:ext cx="762000" cy="259045"/>
    <xdr:sp macro="" textlink="">
      <xdr:nvSpPr>
        <xdr:cNvPr id="59" name="テキスト ボックス 58"/>
        <xdr:cNvSpPr txBox="1"/>
      </xdr:nvSpPr>
      <xdr:spPr>
        <a:xfrm>
          <a:off x="32258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86555</xdr:rowOff>
    </xdr:from>
    <xdr:ext cx="762000" cy="259045"/>
    <xdr:sp macro="" textlink="">
      <xdr:nvSpPr>
        <xdr:cNvPr id="61" name="テキスト ボックス 60"/>
        <xdr:cNvSpPr txBox="1"/>
      </xdr:nvSpPr>
      <xdr:spPr>
        <a:xfrm>
          <a:off x="2527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29322</xdr:rowOff>
    </xdr:from>
    <xdr:to>
      <xdr:col>5</xdr:col>
      <xdr:colOff>34925</xdr:colOff>
      <xdr:row>16</xdr:row>
      <xdr:rowOff>130922</xdr:rowOff>
    </xdr:to>
    <xdr:sp macro="" textlink="">
      <xdr:nvSpPr>
        <xdr:cNvPr id="67" name="円/楕円 66"/>
        <xdr:cNvSpPr/>
      </xdr:nvSpPr>
      <xdr:spPr bwMode="auto">
        <a:xfrm>
          <a:off x="5600700" y="282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1399</xdr:rowOff>
    </xdr:from>
    <xdr:ext cx="762000" cy="259045"/>
    <xdr:sp macro="" textlink="">
      <xdr:nvSpPr>
        <xdr:cNvPr id="68" name="人口1人当たり決算額の推移該当値テキスト130"/>
        <xdr:cNvSpPr txBox="1"/>
      </xdr:nvSpPr>
      <xdr:spPr>
        <a:xfrm>
          <a:off x="5740400" y="279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63,317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32385</xdr:rowOff>
    </xdr:from>
    <xdr:to>
      <xdr:col>4</xdr:col>
      <xdr:colOff>520700</xdr:colOff>
      <xdr:row>16</xdr:row>
      <xdr:rowOff>133985</xdr:rowOff>
    </xdr:to>
    <xdr:sp macro="" textlink="">
      <xdr:nvSpPr>
        <xdr:cNvPr id="69" name="円/楕円 68"/>
        <xdr:cNvSpPr/>
      </xdr:nvSpPr>
      <xdr:spPr bwMode="auto">
        <a:xfrm>
          <a:off x="4953000" y="282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118762</xdr:rowOff>
    </xdr:from>
    <xdr:ext cx="736600" cy="259045"/>
    <xdr:sp macro="" textlink="">
      <xdr:nvSpPr>
        <xdr:cNvPr id="70" name="テキスト ボックス 69"/>
        <xdr:cNvSpPr txBox="1"/>
      </xdr:nvSpPr>
      <xdr:spPr>
        <a:xfrm>
          <a:off x="4622800" y="2909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73213</xdr:rowOff>
    </xdr:from>
    <xdr:to>
      <xdr:col>3</xdr:col>
      <xdr:colOff>955675</xdr:colOff>
      <xdr:row>17</xdr:row>
      <xdr:rowOff>3363</xdr:rowOff>
    </xdr:to>
    <xdr:sp macro="" textlink="">
      <xdr:nvSpPr>
        <xdr:cNvPr id="71" name="円/楕円 70"/>
        <xdr:cNvSpPr/>
      </xdr:nvSpPr>
      <xdr:spPr bwMode="auto">
        <a:xfrm>
          <a:off x="4254500" y="286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159590</xdr:rowOff>
    </xdr:from>
    <xdr:ext cx="762000" cy="259045"/>
    <xdr:sp macro="" textlink="">
      <xdr:nvSpPr>
        <xdr:cNvPr id="72" name="テキスト ボックス 71"/>
        <xdr:cNvSpPr txBox="1"/>
      </xdr:nvSpPr>
      <xdr:spPr>
        <a:xfrm>
          <a:off x="3924300" y="29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62,357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151257</xdr:rowOff>
    </xdr:from>
    <xdr:to>
      <xdr:col>3</xdr:col>
      <xdr:colOff>257175</xdr:colOff>
      <xdr:row>17</xdr:row>
      <xdr:rowOff>81407</xdr:rowOff>
    </xdr:to>
    <xdr:sp macro="" textlink="">
      <xdr:nvSpPr>
        <xdr:cNvPr id="73" name="円/楕円 72"/>
        <xdr:cNvSpPr/>
      </xdr:nvSpPr>
      <xdr:spPr bwMode="auto">
        <a:xfrm>
          <a:off x="3556000" y="294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66184</xdr:rowOff>
    </xdr:from>
    <xdr:ext cx="762000" cy="259045"/>
    <xdr:sp macro="" textlink="">
      <xdr:nvSpPr>
        <xdr:cNvPr id="74" name="テキスト ボックス 73"/>
        <xdr:cNvSpPr txBox="1"/>
      </xdr:nvSpPr>
      <xdr:spPr>
        <a:xfrm>
          <a:off x="3225800" y="302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60,650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111938</xdr:rowOff>
    </xdr:from>
    <xdr:to>
      <xdr:col>2</xdr:col>
      <xdr:colOff>692150</xdr:colOff>
      <xdr:row>17</xdr:row>
      <xdr:rowOff>42088</xdr:rowOff>
    </xdr:to>
    <xdr:sp macro="" textlink="">
      <xdr:nvSpPr>
        <xdr:cNvPr id="75" name="円/楕円 74"/>
        <xdr:cNvSpPr/>
      </xdr:nvSpPr>
      <xdr:spPr bwMode="auto">
        <a:xfrm>
          <a:off x="2857500" y="290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26865</xdr:rowOff>
    </xdr:from>
    <xdr:ext cx="762000" cy="259045"/>
    <xdr:sp macro="" textlink="">
      <xdr:nvSpPr>
        <xdr:cNvPr id="76" name="テキスト ボックス 75"/>
        <xdr:cNvSpPr txBox="1"/>
      </xdr:nvSpPr>
      <xdr:spPr>
        <a:xfrm>
          <a:off x="2527300" y="298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91579</xdr:rowOff>
    </xdr:from>
    <xdr:ext cx="762000" cy="259045"/>
    <xdr:sp macro="" textlink="">
      <xdr:nvSpPr>
        <xdr:cNvPr id="104" name="人口1人当たり決算額の推移最小値テキスト445"/>
        <xdr:cNvSpPr txBox="1"/>
      </xdr:nvSpPr>
      <xdr:spPr>
        <a:xfrm>
          <a:off x="5740400" y="721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102037</xdr:rowOff>
    </xdr:from>
    <xdr:to>
      <xdr:col>4</xdr:col>
      <xdr:colOff>1117600</xdr:colOff>
      <xdr:row>35</xdr:row>
      <xdr:rowOff>216702</xdr:rowOff>
    </xdr:to>
    <xdr:cxnSp macro="">
      <xdr:nvCxnSpPr>
        <xdr:cNvPr id="108" name="直線コネクタ 107"/>
        <xdr:cNvCxnSpPr/>
      </xdr:nvCxnSpPr>
      <xdr:spPr bwMode="auto">
        <a:xfrm>
          <a:off x="5003800" y="6712387"/>
          <a:ext cx="647700" cy="114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137396</xdr:rowOff>
    </xdr:from>
    <xdr:ext cx="762000" cy="259045"/>
    <xdr:sp macro="" textlink="">
      <xdr:nvSpPr>
        <xdr:cNvPr id="109" name="人口1人当たり決算額の推移平均値テキスト445"/>
        <xdr:cNvSpPr txBox="1"/>
      </xdr:nvSpPr>
      <xdr:spPr>
        <a:xfrm>
          <a:off x="5740400" y="640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55676</xdr:rowOff>
    </xdr:from>
    <xdr:to>
      <xdr:col>4</xdr:col>
      <xdr:colOff>469900</xdr:colOff>
      <xdr:row>35</xdr:row>
      <xdr:rowOff>102037</xdr:rowOff>
    </xdr:to>
    <xdr:cxnSp macro="">
      <xdr:nvCxnSpPr>
        <xdr:cNvPr id="111" name="直線コネクタ 110"/>
        <xdr:cNvCxnSpPr/>
      </xdr:nvCxnSpPr>
      <xdr:spPr bwMode="auto">
        <a:xfrm>
          <a:off x="4305300" y="6666026"/>
          <a:ext cx="698500" cy="4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326646</xdr:rowOff>
    </xdr:from>
    <xdr:ext cx="736600" cy="259045"/>
    <xdr:sp macro="" textlink="">
      <xdr:nvSpPr>
        <xdr:cNvPr id="113" name="テキスト ボックス 112"/>
        <xdr:cNvSpPr txBox="1"/>
      </xdr:nvSpPr>
      <xdr:spPr>
        <a:xfrm>
          <a:off x="4622800" y="62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188356</xdr:rowOff>
    </xdr:from>
    <xdr:to>
      <xdr:col>3</xdr:col>
      <xdr:colOff>904875</xdr:colOff>
      <xdr:row>35</xdr:row>
      <xdr:rowOff>55676</xdr:rowOff>
    </xdr:to>
    <xdr:cxnSp macro="">
      <xdr:nvCxnSpPr>
        <xdr:cNvPr id="114" name="直線コネクタ 113"/>
        <xdr:cNvCxnSpPr/>
      </xdr:nvCxnSpPr>
      <xdr:spPr bwMode="auto">
        <a:xfrm>
          <a:off x="3606800" y="6455806"/>
          <a:ext cx="698500" cy="21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248007</xdr:rowOff>
    </xdr:from>
    <xdr:ext cx="762000" cy="259045"/>
    <xdr:sp macro="" textlink="">
      <xdr:nvSpPr>
        <xdr:cNvPr id="116" name="テキスト ボックス 115"/>
        <xdr:cNvSpPr txBox="1"/>
      </xdr:nvSpPr>
      <xdr:spPr>
        <a:xfrm>
          <a:off x="3924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69119</xdr:rowOff>
    </xdr:from>
    <xdr:to>
      <xdr:col>3</xdr:col>
      <xdr:colOff>206375</xdr:colOff>
      <xdr:row>34</xdr:row>
      <xdr:rowOff>188356</xdr:rowOff>
    </xdr:to>
    <xdr:cxnSp macro="">
      <xdr:nvCxnSpPr>
        <xdr:cNvPr id="117" name="直線コネクタ 116"/>
        <xdr:cNvCxnSpPr/>
      </xdr:nvCxnSpPr>
      <xdr:spPr bwMode="auto">
        <a:xfrm>
          <a:off x="2908300" y="6336569"/>
          <a:ext cx="698500" cy="119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241581</xdr:rowOff>
    </xdr:from>
    <xdr:ext cx="762000" cy="259045"/>
    <xdr:sp macro="" textlink="">
      <xdr:nvSpPr>
        <xdr:cNvPr id="119" name="テキスト ボックス 118"/>
        <xdr:cNvSpPr txBox="1"/>
      </xdr:nvSpPr>
      <xdr:spPr>
        <a:xfrm>
          <a:off x="32258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223659</xdr:rowOff>
    </xdr:from>
    <xdr:ext cx="762000" cy="259045"/>
    <xdr:sp macro="" textlink="">
      <xdr:nvSpPr>
        <xdr:cNvPr id="121" name="テキスト ボックス 120"/>
        <xdr:cNvSpPr txBox="1"/>
      </xdr:nvSpPr>
      <xdr:spPr>
        <a:xfrm>
          <a:off x="2527300" y="64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165902</xdr:rowOff>
    </xdr:from>
    <xdr:to>
      <xdr:col>5</xdr:col>
      <xdr:colOff>34925</xdr:colOff>
      <xdr:row>35</xdr:row>
      <xdr:rowOff>267502</xdr:rowOff>
    </xdr:to>
    <xdr:sp macro="" textlink="">
      <xdr:nvSpPr>
        <xdr:cNvPr id="127" name="円/楕円 126"/>
        <xdr:cNvSpPr/>
      </xdr:nvSpPr>
      <xdr:spPr bwMode="auto">
        <a:xfrm>
          <a:off x="5600700" y="677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137979</xdr:rowOff>
    </xdr:from>
    <xdr:ext cx="762000" cy="259045"/>
    <xdr:sp macro="" textlink="">
      <xdr:nvSpPr>
        <xdr:cNvPr id="128" name="人口1人当たり決算額の推移該当値テキスト445"/>
        <xdr:cNvSpPr txBox="1"/>
      </xdr:nvSpPr>
      <xdr:spPr>
        <a:xfrm>
          <a:off x="5740400" y="674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51237</xdr:rowOff>
    </xdr:from>
    <xdr:to>
      <xdr:col>4</xdr:col>
      <xdr:colOff>520700</xdr:colOff>
      <xdr:row>35</xdr:row>
      <xdr:rowOff>152837</xdr:rowOff>
    </xdr:to>
    <xdr:sp macro="" textlink="">
      <xdr:nvSpPr>
        <xdr:cNvPr id="129" name="円/楕円 128"/>
        <xdr:cNvSpPr/>
      </xdr:nvSpPr>
      <xdr:spPr bwMode="auto">
        <a:xfrm>
          <a:off x="4953000" y="6661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137614</xdr:rowOff>
    </xdr:from>
    <xdr:ext cx="736600" cy="259045"/>
    <xdr:sp macro="" textlink="">
      <xdr:nvSpPr>
        <xdr:cNvPr id="130" name="テキスト ボックス 129"/>
        <xdr:cNvSpPr txBox="1"/>
      </xdr:nvSpPr>
      <xdr:spPr>
        <a:xfrm>
          <a:off x="4622800" y="674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4876</xdr:rowOff>
    </xdr:from>
    <xdr:to>
      <xdr:col>3</xdr:col>
      <xdr:colOff>955675</xdr:colOff>
      <xdr:row>35</xdr:row>
      <xdr:rowOff>106476</xdr:rowOff>
    </xdr:to>
    <xdr:sp macro="" textlink="">
      <xdr:nvSpPr>
        <xdr:cNvPr id="131" name="円/楕円 130"/>
        <xdr:cNvSpPr/>
      </xdr:nvSpPr>
      <xdr:spPr bwMode="auto">
        <a:xfrm>
          <a:off x="4254500" y="661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91253</xdr:rowOff>
    </xdr:from>
    <xdr:ext cx="762000" cy="259045"/>
    <xdr:sp macro="" textlink="">
      <xdr:nvSpPr>
        <xdr:cNvPr id="132" name="テキスト ボックス 131"/>
        <xdr:cNvSpPr txBox="1"/>
      </xdr:nvSpPr>
      <xdr:spPr>
        <a:xfrm>
          <a:off x="3924300" y="670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137556</xdr:rowOff>
    </xdr:from>
    <xdr:to>
      <xdr:col>3</xdr:col>
      <xdr:colOff>257175</xdr:colOff>
      <xdr:row>34</xdr:row>
      <xdr:rowOff>239156</xdr:rowOff>
    </xdr:to>
    <xdr:sp macro="" textlink="">
      <xdr:nvSpPr>
        <xdr:cNvPr id="133" name="円/楕円 132"/>
        <xdr:cNvSpPr/>
      </xdr:nvSpPr>
      <xdr:spPr bwMode="auto">
        <a:xfrm>
          <a:off x="3556000" y="640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249333</xdr:rowOff>
    </xdr:from>
    <xdr:ext cx="762000" cy="259045"/>
    <xdr:sp macro="" textlink="">
      <xdr:nvSpPr>
        <xdr:cNvPr id="134" name="テキスト ボックス 133"/>
        <xdr:cNvSpPr txBox="1"/>
      </xdr:nvSpPr>
      <xdr:spPr>
        <a:xfrm>
          <a:off x="3225800" y="617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18319</xdr:rowOff>
    </xdr:from>
    <xdr:to>
      <xdr:col>2</xdr:col>
      <xdr:colOff>692150</xdr:colOff>
      <xdr:row>34</xdr:row>
      <xdr:rowOff>119919</xdr:rowOff>
    </xdr:to>
    <xdr:sp macro="" textlink="">
      <xdr:nvSpPr>
        <xdr:cNvPr id="135" name="円/楕円 134"/>
        <xdr:cNvSpPr/>
      </xdr:nvSpPr>
      <xdr:spPr bwMode="auto">
        <a:xfrm>
          <a:off x="2857500" y="628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130096</xdr:rowOff>
    </xdr:from>
    <xdr:ext cx="762000" cy="259045"/>
    <xdr:sp macro="" textlink="">
      <xdr:nvSpPr>
        <xdr:cNvPr id="136" name="テキスト ボックス 135"/>
        <xdr:cNvSpPr txBox="1"/>
      </xdr:nvSpPr>
      <xdr:spPr>
        <a:xfrm>
          <a:off x="2527300" y="605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708,652
697,437
789.95
288,551,072
278,930,700
7,537,255
166,755,651
312,103,946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157112</xdr:rowOff>
    </xdr:from>
    <xdr:to>
      <xdr:col>6</xdr:col>
      <xdr:colOff>511175</xdr:colOff>
      <xdr:row>34</xdr:row>
      <xdr:rowOff>5664</xdr:rowOff>
    </xdr:to>
    <xdr:cxnSp macro="">
      <xdr:nvCxnSpPr>
        <xdr:cNvPr id="61" name="直線コネクタ 60"/>
        <xdr:cNvCxnSpPr/>
      </xdr:nvCxnSpPr>
      <xdr:spPr>
        <a:xfrm flipV="1">
          <a:off x="3797300" y="5814962"/>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145356</xdr:rowOff>
    </xdr:from>
    <xdr:ext cx="534377" cy="259045"/>
    <xdr:sp macro="" textlink="">
      <xdr:nvSpPr>
        <xdr:cNvPr id="62" name="人件費平均値テキスト"/>
        <xdr:cNvSpPr txBox="1"/>
      </xdr:nvSpPr>
      <xdr:spPr>
        <a:xfrm>
          <a:off x="4686300" y="580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5664</xdr:rowOff>
    </xdr:from>
    <xdr:to>
      <xdr:col>5</xdr:col>
      <xdr:colOff>358775</xdr:colOff>
      <xdr:row>34</xdr:row>
      <xdr:rowOff>38621</xdr:rowOff>
    </xdr:to>
    <xdr:cxnSp macro="">
      <xdr:nvCxnSpPr>
        <xdr:cNvPr id="64" name="直線コネクタ 63"/>
        <xdr:cNvCxnSpPr/>
      </xdr:nvCxnSpPr>
      <xdr:spPr>
        <a:xfrm flipV="1">
          <a:off x="2908300" y="5834964"/>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57726</xdr:rowOff>
    </xdr:from>
    <xdr:ext cx="534377" cy="259045"/>
    <xdr:sp macro="" textlink="">
      <xdr:nvSpPr>
        <xdr:cNvPr id="66" name="テキスト ボックス 65"/>
        <xdr:cNvSpPr txBox="1"/>
      </xdr:nvSpPr>
      <xdr:spPr>
        <a:xfrm>
          <a:off x="3530111" y="58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38621</xdr:rowOff>
    </xdr:from>
    <xdr:to>
      <xdr:col>4</xdr:col>
      <xdr:colOff>155575</xdr:colOff>
      <xdr:row>34</xdr:row>
      <xdr:rowOff>58052</xdr:rowOff>
    </xdr:to>
    <xdr:cxnSp macro="">
      <xdr:nvCxnSpPr>
        <xdr:cNvPr id="67" name="直線コネクタ 66"/>
        <xdr:cNvCxnSpPr/>
      </xdr:nvCxnSpPr>
      <xdr:spPr>
        <a:xfrm flipV="1">
          <a:off x="2019300" y="586792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88650</xdr:rowOff>
    </xdr:from>
    <xdr:ext cx="534377" cy="259045"/>
    <xdr:sp macro="" textlink="">
      <xdr:nvSpPr>
        <xdr:cNvPr id="69" name="テキスト ボックス 68"/>
        <xdr:cNvSpPr txBox="1"/>
      </xdr:nvSpPr>
      <xdr:spPr>
        <a:xfrm>
          <a:off x="2641111" y="55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44564</xdr:rowOff>
    </xdr:from>
    <xdr:to>
      <xdr:col>2</xdr:col>
      <xdr:colOff>638175</xdr:colOff>
      <xdr:row>34</xdr:row>
      <xdr:rowOff>58052</xdr:rowOff>
    </xdr:to>
    <xdr:cxnSp macro="">
      <xdr:nvCxnSpPr>
        <xdr:cNvPr id="70" name="直線コネクタ 69"/>
        <xdr:cNvCxnSpPr/>
      </xdr:nvCxnSpPr>
      <xdr:spPr>
        <a:xfrm>
          <a:off x="1130300" y="5873864"/>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115740</xdr:rowOff>
    </xdr:from>
    <xdr:ext cx="534377" cy="259045"/>
    <xdr:sp macro="" textlink="">
      <xdr:nvSpPr>
        <xdr:cNvPr id="72" name="テキスト ボックス 71"/>
        <xdr:cNvSpPr txBox="1"/>
      </xdr:nvSpPr>
      <xdr:spPr>
        <a:xfrm>
          <a:off x="1752111" y="56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10279</xdr:rowOff>
    </xdr:from>
    <xdr:ext cx="534377" cy="259045"/>
    <xdr:sp macro="" textlink="">
      <xdr:nvSpPr>
        <xdr:cNvPr id="74" name="テキスト ボックス 73"/>
        <xdr:cNvSpPr txBox="1"/>
      </xdr:nvSpPr>
      <xdr:spPr>
        <a:xfrm>
          <a:off x="863111" y="54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106312</xdr:rowOff>
    </xdr:from>
    <xdr:to>
      <xdr:col>6</xdr:col>
      <xdr:colOff>561975</xdr:colOff>
      <xdr:row>34</xdr:row>
      <xdr:rowOff>36462</xdr:rowOff>
    </xdr:to>
    <xdr:sp macro="" textlink="">
      <xdr:nvSpPr>
        <xdr:cNvPr id="80" name="円/楕円 79"/>
        <xdr:cNvSpPr/>
      </xdr:nvSpPr>
      <xdr:spPr>
        <a:xfrm>
          <a:off x="4584700" y="57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129189</xdr:rowOff>
    </xdr:from>
    <xdr:ext cx="534377" cy="259045"/>
    <xdr:sp macro="" textlink="">
      <xdr:nvSpPr>
        <xdr:cNvPr id="81" name="人件費該当値テキスト"/>
        <xdr:cNvSpPr txBox="1"/>
      </xdr:nvSpPr>
      <xdr:spPr>
        <a:xfrm>
          <a:off x="4686300" y="561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64,043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126314</xdr:rowOff>
    </xdr:from>
    <xdr:to>
      <xdr:col>5</xdr:col>
      <xdr:colOff>409575</xdr:colOff>
      <xdr:row>34</xdr:row>
      <xdr:rowOff>56464</xdr:rowOff>
    </xdr:to>
    <xdr:sp macro="" textlink="">
      <xdr:nvSpPr>
        <xdr:cNvPr id="82" name="円/楕円 81"/>
        <xdr:cNvSpPr/>
      </xdr:nvSpPr>
      <xdr:spPr>
        <a:xfrm>
          <a:off x="3746500" y="57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72991</xdr:rowOff>
    </xdr:from>
    <xdr:ext cx="534377" cy="259045"/>
    <xdr:sp macro="" textlink="">
      <xdr:nvSpPr>
        <xdr:cNvPr id="83" name="テキスト ボックス 82"/>
        <xdr:cNvSpPr txBox="1"/>
      </xdr:nvSpPr>
      <xdr:spPr>
        <a:xfrm>
          <a:off x="3530111" y="555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159271</xdr:rowOff>
    </xdr:from>
    <xdr:to>
      <xdr:col>4</xdr:col>
      <xdr:colOff>206375</xdr:colOff>
      <xdr:row>34</xdr:row>
      <xdr:rowOff>89421</xdr:rowOff>
    </xdr:to>
    <xdr:sp macro="" textlink="">
      <xdr:nvSpPr>
        <xdr:cNvPr id="84" name="円/楕円 83"/>
        <xdr:cNvSpPr/>
      </xdr:nvSpPr>
      <xdr:spPr>
        <a:xfrm>
          <a:off x="2857500" y="58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80548</xdr:rowOff>
    </xdr:from>
    <xdr:ext cx="534377" cy="259045"/>
    <xdr:sp macro="" textlink="">
      <xdr:nvSpPr>
        <xdr:cNvPr id="85" name="テキスト ボックス 84"/>
        <xdr:cNvSpPr txBox="1"/>
      </xdr:nvSpPr>
      <xdr:spPr>
        <a:xfrm>
          <a:off x="2641111" y="59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7252</xdr:rowOff>
    </xdr:from>
    <xdr:to>
      <xdr:col>3</xdr:col>
      <xdr:colOff>3175</xdr:colOff>
      <xdr:row>34</xdr:row>
      <xdr:rowOff>108852</xdr:rowOff>
    </xdr:to>
    <xdr:sp macro="" textlink="">
      <xdr:nvSpPr>
        <xdr:cNvPr id="86" name="円/楕円 85"/>
        <xdr:cNvSpPr/>
      </xdr:nvSpPr>
      <xdr:spPr>
        <a:xfrm>
          <a:off x="1968500" y="583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99979</xdr:rowOff>
    </xdr:from>
    <xdr:ext cx="534377" cy="259045"/>
    <xdr:sp macro="" textlink="">
      <xdr:nvSpPr>
        <xdr:cNvPr id="87" name="テキスト ボックス 86"/>
        <xdr:cNvSpPr txBox="1"/>
      </xdr:nvSpPr>
      <xdr:spPr>
        <a:xfrm>
          <a:off x="1752111" y="59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165214</xdr:rowOff>
    </xdr:from>
    <xdr:to>
      <xdr:col>1</xdr:col>
      <xdr:colOff>485775</xdr:colOff>
      <xdr:row>34</xdr:row>
      <xdr:rowOff>95364</xdr:rowOff>
    </xdr:to>
    <xdr:sp macro="" textlink="">
      <xdr:nvSpPr>
        <xdr:cNvPr id="88" name="円/楕円 87"/>
        <xdr:cNvSpPr/>
      </xdr:nvSpPr>
      <xdr:spPr>
        <a:xfrm>
          <a:off x="1079500" y="58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86491</xdr:rowOff>
    </xdr:from>
    <xdr:ext cx="534377" cy="259045"/>
    <xdr:sp macro="" textlink="">
      <xdr:nvSpPr>
        <xdr:cNvPr id="89" name="テキスト ボックス 88"/>
        <xdr:cNvSpPr txBox="1"/>
      </xdr:nvSpPr>
      <xdr:spPr>
        <a:xfrm>
          <a:off x="863111" y="591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65565</xdr:rowOff>
    </xdr:from>
    <xdr:to>
      <xdr:col>6</xdr:col>
      <xdr:colOff>511175</xdr:colOff>
      <xdr:row>58</xdr:row>
      <xdr:rowOff>81293</xdr:rowOff>
    </xdr:to>
    <xdr:cxnSp macro="">
      <xdr:nvCxnSpPr>
        <xdr:cNvPr id="117" name="直線コネクタ 116"/>
        <xdr:cNvCxnSpPr/>
      </xdr:nvCxnSpPr>
      <xdr:spPr>
        <a:xfrm>
          <a:off x="3797300" y="10009665"/>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112760</xdr:rowOff>
    </xdr:from>
    <xdr:ext cx="534377" cy="259045"/>
    <xdr:sp macro="" textlink="">
      <xdr:nvSpPr>
        <xdr:cNvPr id="118" name="物件費平均値テキスト"/>
        <xdr:cNvSpPr txBox="1"/>
      </xdr:nvSpPr>
      <xdr:spPr>
        <a:xfrm>
          <a:off x="4686300" y="971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65565</xdr:rowOff>
    </xdr:from>
    <xdr:to>
      <xdr:col>5</xdr:col>
      <xdr:colOff>358775</xdr:colOff>
      <xdr:row>58</xdr:row>
      <xdr:rowOff>111559</xdr:rowOff>
    </xdr:to>
    <xdr:cxnSp macro="">
      <xdr:nvCxnSpPr>
        <xdr:cNvPr id="120" name="直線コネクタ 119"/>
        <xdr:cNvCxnSpPr/>
      </xdr:nvCxnSpPr>
      <xdr:spPr>
        <a:xfrm flipV="1">
          <a:off x="2908300" y="10009665"/>
          <a:ext cx="8890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74279</xdr:rowOff>
    </xdr:from>
    <xdr:ext cx="534377" cy="259045"/>
    <xdr:sp macro="" textlink="">
      <xdr:nvSpPr>
        <xdr:cNvPr id="122" name="テキスト ボックス 121"/>
        <xdr:cNvSpPr txBox="1"/>
      </xdr:nvSpPr>
      <xdr:spPr>
        <a:xfrm>
          <a:off x="3530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111559</xdr:rowOff>
    </xdr:from>
    <xdr:to>
      <xdr:col>4</xdr:col>
      <xdr:colOff>155575</xdr:colOff>
      <xdr:row>58</xdr:row>
      <xdr:rowOff>168435</xdr:rowOff>
    </xdr:to>
    <xdr:cxnSp macro="">
      <xdr:nvCxnSpPr>
        <xdr:cNvPr id="123" name="直線コネクタ 122"/>
        <xdr:cNvCxnSpPr/>
      </xdr:nvCxnSpPr>
      <xdr:spPr>
        <a:xfrm flipV="1">
          <a:off x="2019300" y="10055659"/>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85915</xdr:rowOff>
    </xdr:from>
    <xdr:ext cx="534377" cy="259045"/>
    <xdr:sp macro="" textlink="">
      <xdr:nvSpPr>
        <xdr:cNvPr id="125" name="テキスト ボックス 124"/>
        <xdr:cNvSpPr txBox="1"/>
      </xdr:nvSpPr>
      <xdr:spPr>
        <a:xfrm>
          <a:off x="2641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168435</xdr:rowOff>
    </xdr:from>
    <xdr:to>
      <xdr:col>2</xdr:col>
      <xdr:colOff>638175</xdr:colOff>
      <xdr:row>59</xdr:row>
      <xdr:rowOff>33310</xdr:rowOff>
    </xdr:to>
    <xdr:cxnSp macro="">
      <xdr:nvCxnSpPr>
        <xdr:cNvPr id="126" name="直線コネクタ 125"/>
        <xdr:cNvCxnSpPr/>
      </xdr:nvCxnSpPr>
      <xdr:spPr>
        <a:xfrm flipV="1">
          <a:off x="1130300" y="10112535"/>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136938</xdr:rowOff>
    </xdr:from>
    <xdr:ext cx="534377" cy="259045"/>
    <xdr:sp macro="" textlink="">
      <xdr:nvSpPr>
        <xdr:cNvPr id="128" name="テキスト ボックス 127"/>
        <xdr:cNvSpPr txBox="1"/>
      </xdr:nvSpPr>
      <xdr:spPr>
        <a:xfrm>
          <a:off x="1752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137807</xdr:rowOff>
    </xdr:from>
    <xdr:ext cx="534377" cy="259045"/>
    <xdr:sp macro="" textlink="">
      <xdr:nvSpPr>
        <xdr:cNvPr id="130" name="テキスト ボックス 129"/>
        <xdr:cNvSpPr txBox="1"/>
      </xdr:nvSpPr>
      <xdr:spPr>
        <a:xfrm>
          <a:off x="863111" y="97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30493</xdr:rowOff>
    </xdr:from>
    <xdr:to>
      <xdr:col>6</xdr:col>
      <xdr:colOff>561975</xdr:colOff>
      <xdr:row>58</xdr:row>
      <xdr:rowOff>132093</xdr:rowOff>
    </xdr:to>
    <xdr:sp macro="" textlink="">
      <xdr:nvSpPr>
        <xdr:cNvPr id="136" name="円/楕円 135"/>
        <xdr:cNvSpPr/>
      </xdr:nvSpPr>
      <xdr:spPr>
        <a:xfrm>
          <a:off x="4584700" y="99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116870</xdr:rowOff>
    </xdr:from>
    <xdr:ext cx="534377" cy="259045"/>
    <xdr:sp macro="" textlink="">
      <xdr:nvSpPr>
        <xdr:cNvPr id="137" name="物件費該当値テキスト"/>
        <xdr:cNvSpPr txBox="1"/>
      </xdr:nvSpPr>
      <xdr:spPr>
        <a:xfrm>
          <a:off x="4686300" y="98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42,555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14765</xdr:rowOff>
    </xdr:from>
    <xdr:to>
      <xdr:col>5</xdr:col>
      <xdr:colOff>409575</xdr:colOff>
      <xdr:row>58</xdr:row>
      <xdr:rowOff>116365</xdr:rowOff>
    </xdr:to>
    <xdr:sp macro="" textlink="">
      <xdr:nvSpPr>
        <xdr:cNvPr id="138" name="円/楕円 137"/>
        <xdr:cNvSpPr/>
      </xdr:nvSpPr>
      <xdr:spPr>
        <a:xfrm>
          <a:off x="3746500" y="99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107492</xdr:rowOff>
    </xdr:from>
    <xdr:ext cx="534377" cy="259045"/>
    <xdr:sp macro="" textlink="">
      <xdr:nvSpPr>
        <xdr:cNvPr id="139" name="テキスト ボックス 138"/>
        <xdr:cNvSpPr txBox="1"/>
      </xdr:nvSpPr>
      <xdr:spPr>
        <a:xfrm>
          <a:off x="3530111" y="100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60759</xdr:rowOff>
    </xdr:from>
    <xdr:to>
      <xdr:col>4</xdr:col>
      <xdr:colOff>206375</xdr:colOff>
      <xdr:row>58</xdr:row>
      <xdr:rowOff>162359</xdr:rowOff>
    </xdr:to>
    <xdr:sp macro="" textlink="">
      <xdr:nvSpPr>
        <xdr:cNvPr id="140" name="円/楕円 139"/>
        <xdr:cNvSpPr/>
      </xdr:nvSpPr>
      <xdr:spPr>
        <a:xfrm>
          <a:off x="2857500" y="100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153486</xdr:rowOff>
    </xdr:from>
    <xdr:ext cx="534377" cy="259045"/>
    <xdr:sp macro="" textlink="">
      <xdr:nvSpPr>
        <xdr:cNvPr id="141" name="テキスト ボックス 140"/>
        <xdr:cNvSpPr txBox="1"/>
      </xdr:nvSpPr>
      <xdr:spPr>
        <a:xfrm>
          <a:off x="2641111" y="1009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117635</xdr:rowOff>
    </xdr:from>
    <xdr:to>
      <xdr:col>3</xdr:col>
      <xdr:colOff>3175</xdr:colOff>
      <xdr:row>59</xdr:row>
      <xdr:rowOff>47785</xdr:rowOff>
    </xdr:to>
    <xdr:sp macro="" textlink="">
      <xdr:nvSpPr>
        <xdr:cNvPr id="142" name="円/楕円 141"/>
        <xdr:cNvSpPr/>
      </xdr:nvSpPr>
      <xdr:spPr>
        <a:xfrm>
          <a:off x="1968500" y="100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38912</xdr:rowOff>
    </xdr:from>
    <xdr:ext cx="534377" cy="259045"/>
    <xdr:sp macro="" textlink="">
      <xdr:nvSpPr>
        <xdr:cNvPr id="143" name="テキスト ボックス 142"/>
        <xdr:cNvSpPr txBox="1"/>
      </xdr:nvSpPr>
      <xdr:spPr>
        <a:xfrm>
          <a:off x="1752111" y="101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153960</xdr:rowOff>
    </xdr:from>
    <xdr:to>
      <xdr:col>1</xdr:col>
      <xdr:colOff>485775</xdr:colOff>
      <xdr:row>59</xdr:row>
      <xdr:rowOff>84110</xdr:rowOff>
    </xdr:to>
    <xdr:sp macro="" textlink="">
      <xdr:nvSpPr>
        <xdr:cNvPr id="144" name="円/楕円 143"/>
        <xdr:cNvSpPr/>
      </xdr:nvSpPr>
      <xdr:spPr>
        <a:xfrm>
          <a:off x="1079500" y="100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75237</xdr:rowOff>
    </xdr:from>
    <xdr:ext cx="534377" cy="259045"/>
    <xdr:sp macro="" textlink="">
      <xdr:nvSpPr>
        <xdr:cNvPr id="145" name="テキスト ボックス 144"/>
        <xdr:cNvSpPr txBox="1"/>
      </xdr:nvSpPr>
      <xdr:spPr>
        <a:xfrm>
          <a:off x="863111" y="1019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74549</xdr:rowOff>
    </xdr:from>
    <xdr:to>
      <xdr:col>6</xdr:col>
      <xdr:colOff>511175</xdr:colOff>
      <xdr:row>76</xdr:row>
      <xdr:rowOff>86646</xdr:rowOff>
    </xdr:to>
    <xdr:cxnSp macro="">
      <xdr:nvCxnSpPr>
        <xdr:cNvPr id="178" name="直線コネクタ 177"/>
        <xdr:cNvCxnSpPr/>
      </xdr:nvCxnSpPr>
      <xdr:spPr>
        <a:xfrm>
          <a:off x="3797300" y="13104749"/>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12812</xdr:rowOff>
    </xdr:from>
    <xdr:ext cx="469744" cy="259045"/>
    <xdr:sp macro="" textlink="">
      <xdr:nvSpPr>
        <xdr:cNvPr id="179" name="維持補修費平均値テキスト"/>
        <xdr:cNvSpPr txBox="1"/>
      </xdr:nvSpPr>
      <xdr:spPr>
        <a:xfrm>
          <a:off x="4686300" y="128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74549</xdr:rowOff>
    </xdr:from>
    <xdr:to>
      <xdr:col>5</xdr:col>
      <xdr:colOff>358775</xdr:colOff>
      <xdr:row>76</xdr:row>
      <xdr:rowOff>97504</xdr:rowOff>
    </xdr:to>
    <xdr:cxnSp macro="">
      <xdr:nvCxnSpPr>
        <xdr:cNvPr id="181" name="直線コネクタ 180"/>
        <xdr:cNvCxnSpPr/>
      </xdr:nvCxnSpPr>
      <xdr:spPr>
        <a:xfrm flipV="1">
          <a:off x="2908300" y="13104749"/>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121873</xdr:rowOff>
    </xdr:from>
    <xdr:ext cx="469744" cy="259045"/>
    <xdr:sp macro="" textlink="">
      <xdr:nvSpPr>
        <xdr:cNvPr id="183" name="テキスト ボックス 182"/>
        <xdr:cNvSpPr txBox="1"/>
      </xdr:nvSpPr>
      <xdr:spPr>
        <a:xfrm>
          <a:off x="3562427"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97504</xdr:rowOff>
    </xdr:from>
    <xdr:to>
      <xdr:col>4</xdr:col>
      <xdr:colOff>155575</xdr:colOff>
      <xdr:row>76</xdr:row>
      <xdr:rowOff>153988</xdr:rowOff>
    </xdr:to>
    <xdr:cxnSp macro="">
      <xdr:nvCxnSpPr>
        <xdr:cNvPr id="184" name="直線コネクタ 183"/>
        <xdr:cNvCxnSpPr/>
      </xdr:nvCxnSpPr>
      <xdr:spPr>
        <a:xfrm flipV="1">
          <a:off x="2019300" y="13127704"/>
          <a:ext cx="889000" cy="5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95870</xdr:rowOff>
    </xdr:from>
    <xdr:ext cx="469744" cy="259045"/>
    <xdr:sp macro="" textlink="">
      <xdr:nvSpPr>
        <xdr:cNvPr id="186" name="テキスト ボックス 185"/>
        <xdr:cNvSpPr txBox="1"/>
      </xdr:nvSpPr>
      <xdr:spPr>
        <a:xfrm>
          <a:off x="2673427"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153988</xdr:rowOff>
    </xdr:from>
    <xdr:to>
      <xdr:col>2</xdr:col>
      <xdr:colOff>638175</xdr:colOff>
      <xdr:row>76</xdr:row>
      <xdr:rowOff>164560</xdr:rowOff>
    </xdr:to>
    <xdr:cxnSp macro="">
      <xdr:nvCxnSpPr>
        <xdr:cNvPr id="187" name="直線コネクタ 186"/>
        <xdr:cNvCxnSpPr/>
      </xdr:nvCxnSpPr>
      <xdr:spPr>
        <a:xfrm flipV="1">
          <a:off x="1130300" y="13184188"/>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113396</xdr:rowOff>
    </xdr:from>
    <xdr:ext cx="469744" cy="259045"/>
    <xdr:sp macro="" textlink="">
      <xdr:nvSpPr>
        <xdr:cNvPr id="189" name="テキスト ボックス 188"/>
        <xdr:cNvSpPr txBox="1"/>
      </xdr:nvSpPr>
      <xdr:spPr>
        <a:xfrm>
          <a:off x="1784427"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109205</xdr:rowOff>
    </xdr:from>
    <xdr:ext cx="469744" cy="259045"/>
    <xdr:sp macro="" textlink="">
      <xdr:nvSpPr>
        <xdr:cNvPr id="191" name="テキスト ボックス 190"/>
        <xdr:cNvSpPr txBox="1"/>
      </xdr:nvSpPr>
      <xdr:spPr>
        <a:xfrm>
          <a:off x="895427" y="127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35846</xdr:rowOff>
    </xdr:from>
    <xdr:to>
      <xdr:col>6</xdr:col>
      <xdr:colOff>561975</xdr:colOff>
      <xdr:row>76</xdr:row>
      <xdr:rowOff>137446</xdr:rowOff>
    </xdr:to>
    <xdr:sp macro="" textlink="">
      <xdr:nvSpPr>
        <xdr:cNvPr id="197" name="円/楕円 196"/>
        <xdr:cNvSpPr/>
      </xdr:nvSpPr>
      <xdr:spPr>
        <a:xfrm>
          <a:off x="4584700" y="130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14273</xdr:rowOff>
    </xdr:from>
    <xdr:ext cx="469744" cy="259045"/>
    <xdr:sp macro="" textlink="">
      <xdr:nvSpPr>
        <xdr:cNvPr id="198" name="維持補修費該当値テキスト"/>
        <xdr:cNvSpPr txBox="1"/>
      </xdr:nvSpPr>
      <xdr:spPr>
        <a:xfrm>
          <a:off x="4686300" y="1304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23749</xdr:rowOff>
    </xdr:from>
    <xdr:to>
      <xdr:col>5</xdr:col>
      <xdr:colOff>409575</xdr:colOff>
      <xdr:row>76</xdr:row>
      <xdr:rowOff>125349</xdr:rowOff>
    </xdr:to>
    <xdr:sp macro="" textlink="">
      <xdr:nvSpPr>
        <xdr:cNvPr id="199" name="円/楕円 198"/>
        <xdr:cNvSpPr/>
      </xdr:nvSpPr>
      <xdr:spPr>
        <a:xfrm>
          <a:off x="3746500" y="130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116476</xdr:rowOff>
    </xdr:from>
    <xdr:ext cx="469744" cy="259045"/>
    <xdr:sp macro="" textlink="">
      <xdr:nvSpPr>
        <xdr:cNvPr id="200" name="テキスト ボックス 199"/>
        <xdr:cNvSpPr txBox="1"/>
      </xdr:nvSpPr>
      <xdr:spPr>
        <a:xfrm>
          <a:off x="3562427" y="1314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46704</xdr:rowOff>
    </xdr:from>
    <xdr:to>
      <xdr:col>4</xdr:col>
      <xdr:colOff>206375</xdr:colOff>
      <xdr:row>76</xdr:row>
      <xdr:rowOff>148304</xdr:rowOff>
    </xdr:to>
    <xdr:sp macro="" textlink="">
      <xdr:nvSpPr>
        <xdr:cNvPr id="201" name="円/楕円 200"/>
        <xdr:cNvSpPr/>
      </xdr:nvSpPr>
      <xdr:spPr>
        <a:xfrm>
          <a:off x="2857500" y="130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139431</xdr:rowOff>
    </xdr:from>
    <xdr:ext cx="469744" cy="259045"/>
    <xdr:sp macro="" textlink="">
      <xdr:nvSpPr>
        <xdr:cNvPr id="202" name="テキスト ボックス 201"/>
        <xdr:cNvSpPr txBox="1"/>
      </xdr:nvSpPr>
      <xdr:spPr>
        <a:xfrm>
          <a:off x="2673427" y="1316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103188</xdr:rowOff>
    </xdr:from>
    <xdr:to>
      <xdr:col>3</xdr:col>
      <xdr:colOff>3175</xdr:colOff>
      <xdr:row>77</xdr:row>
      <xdr:rowOff>33338</xdr:rowOff>
    </xdr:to>
    <xdr:sp macro="" textlink="">
      <xdr:nvSpPr>
        <xdr:cNvPr id="203" name="円/楕円 202"/>
        <xdr:cNvSpPr/>
      </xdr:nvSpPr>
      <xdr:spPr>
        <a:xfrm>
          <a:off x="1968500" y="131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24465</xdr:rowOff>
    </xdr:from>
    <xdr:ext cx="469744" cy="259045"/>
    <xdr:sp macro="" textlink="">
      <xdr:nvSpPr>
        <xdr:cNvPr id="204" name="テキスト ボックス 203"/>
        <xdr:cNvSpPr txBox="1"/>
      </xdr:nvSpPr>
      <xdr:spPr>
        <a:xfrm>
          <a:off x="1784427" y="1322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113760</xdr:rowOff>
    </xdr:from>
    <xdr:to>
      <xdr:col>1</xdr:col>
      <xdr:colOff>485775</xdr:colOff>
      <xdr:row>77</xdr:row>
      <xdr:rowOff>43910</xdr:rowOff>
    </xdr:to>
    <xdr:sp macro="" textlink="">
      <xdr:nvSpPr>
        <xdr:cNvPr id="205" name="円/楕円 204"/>
        <xdr:cNvSpPr/>
      </xdr:nvSpPr>
      <xdr:spPr>
        <a:xfrm>
          <a:off x="1079500" y="131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35037</xdr:rowOff>
    </xdr:from>
    <xdr:ext cx="469744" cy="259045"/>
    <xdr:sp macro="" textlink="">
      <xdr:nvSpPr>
        <xdr:cNvPr id="206" name="テキスト ボックス 205"/>
        <xdr:cNvSpPr txBox="1"/>
      </xdr:nvSpPr>
      <xdr:spPr>
        <a:xfrm>
          <a:off x="895427" y="1323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93621</xdr:rowOff>
    </xdr:from>
    <xdr:to>
      <xdr:col>6</xdr:col>
      <xdr:colOff>511175</xdr:colOff>
      <xdr:row>96</xdr:row>
      <xdr:rowOff>146483</xdr:rowOff>
    </xdr:to>
    <xdr:cxnSp macro="">
      <xdr:nvCxnSpPr>
        <xdr:cNvPr id="238" name="直線コネクタ 237"/>
        <xdr:cNvCxnSpPr/>
      </xdr:nvCxnSpPr>
      <xdr:spPr>
        <a:xfrm flipV="1">
          <a:off x="3797300" y="16552821"/>
          <a:ext cx="838200" cy="5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8309</xdr:rowOff>
    </xdr:from>
    <xdr:ext cx="599010" cy="259045"/>
    <xdr:sp macro="" textlink="">
      <xdr:nvSpPr>
        <xdr:cNvPr id="239" name="扶助費平均値テキスト"/>
        <xdr:cNvSpPr txBox="1"/>
      </xdr:nvSpPr>
      <xdr:spPr>
        <a:xfrm>
          <a:off x="4686300" y="16124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146483</xdr:rowOff>
    </xdr:from>
    <xdr:to>
      <xdr:col>5</xdr:col>
      <xdr:colOff>358775</xdr:colOff>
      <xdr:row>96</xdr:row>
      <xdr:rowOff>163985</xdr:rowOff>
    </xdr:to>
    <xdr:cxnSp macro="">
      <xdr:nvCxnSpPr>
        <xdr:cNvPr id="241" name="直線コネクタ 240"/>
        <xdr:cNvCxnSpPr/>
      </xdr:nvCxnSpPr>
      <xdr:spPr>
        <a:xfrm flipV="1">
          <a:off x="2908300" y="16605683"/>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3" name="テキスト ボックス 242"/>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163985</xdr:rowOff>
    </xdr:from>
    <xdr:to>
      <xdr:col>4</xdr:col>
      <xdr:colOff>155575</xdr:colOff>
      <xdr:row>97</xdr:row>
      <xdr:rowOff>44799</xdr:rowOff>
    </xdr:to>
    <xdr:cxnSp macro="">
      <xdr:nvCxnSpPr>
        <xdr:cNvPr id="244" name="直線コネクタ 243"/>
        <xdr:cNvCxnSpPr/>
      </xdr:nvCxnSpPr>
      <xdr:spPr>
        <a:xfrm flipV="1">
          <a:off x="2019300" y="16623185"/>
          <a:ext cx="889000" cy="5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30559</xdr:rowOff>
    </xdr:from>
    <xdr:ext cx="599010" cy="259045"/>
    <xdr:sp macro="" textlink="">
      <xdr:nvSpPr>
        <xdr:cNvPr id="246" name="テキスト ボックス 245"/>
        <xdr:cNvSpPr txBox="1"/>
      </xdr:nvSpPr>
      <xdr:spPr>
        <a:xfrm>
          <a:off x="2608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44799</xdr:rowOff>
    </xdr:from>
    <xdr:to>
      <xdr:col>2</xdr:col>
      <xdr:colOff>638175</xdr:colOff>
      <xdr:row>97</xdr:row>
      <xdr:rowOff>58917</xdr:rowOff>
    </xdr:to>
    <xdr:cxnSp macro="">
      <xdr:nvCxnSpPr>
        <xdr:cNvPr id="247" name="直線コネクタ 246"/>
        <xdr:cNvCxnSpPr/>
      </xdr:nvCxnSpPr>
      <xdr:spPr>
        <a:xfrm flipV="1">
          <a:off x="1130300" y="16675449"/>
          <a:ext cx="889000" cy="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49" name="テキスト ボックス 248"/>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1" name="テキスト ボックス 250"/>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42821</xdr:rowOff>
    </xdr:from>
    <xdr:to>
      <xdr:col>6</xdr:col>
      <xdr:colOff>561975</xdr:colOff>
      <xdr:row>96</xdr:row>
      <xdr:rowOff>144421</xdr:rowOff>
    </xdr:to>
    <xdr:sp macro="" textlink="">
      <xdr:nvSpPr>
        <xdr:cNvPr id="257" name="円/楕円 256"/>
        <xdr:cNvSpPr/>
      </xdr:nvSpPr>
      <xdr:spPr>
        <a:xfrm>
          <a:off x="4584700" y="165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21248</xdr:rowOff>
    </xdr:from>
    <xdr:ext cx="599010" cy="259045"/>
    <xdr:sp macro="" textlink="">
      <xdr:nvSpPr>
        <xdr:cNvPr id="258" name="扶助費該当値テキスト"/>
        <xdr:cNvSpPr txBox="1"/>
      </xdr:nvSpPr>
      <xdr:spPr>
        <a:xfrm>
          <a:off x="4686300" y="1648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95683</xdr:rowOff>
    </xdr:from>
    <xdr:to>
      <xdr:col>5</xdr:col>
      <xdr:colOff>409575</xdr:colOff>
      <xdr:row>97</xdr:row>
      <xdr:rowOff>25833</xdr:rowOff>
    </xdr:to>
    <xdr:sp macro="" textlink="">
      <xdr:nvSpPr>
        <xdr:cNvPr id="259" name="円/楕円 258"/>
        <xdr:cNvSpPr/>
      </xdr:nvSpPr>
      <xdr:spPr>
        <a:xfrm>
          <a:off x="3746500" y="165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16960</xdr:rowOff>
    </xdr:from>
    <xdr:ext cx="599010" cy="259045"/>
    <xdr:sp macro="" textlink="">
      <xdr:nvSpPr>
        <xdr:cNvPr id="260" name="テキスト ボックス 259"/>
        <xdr:cNvSpPr txBox="1"/>
      </xdr:nvSpPr>
      <xdr:spPr>
        <a:xfrm>
          <a:off x="3497794" y="1664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102,877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113185</xdr:rowOff>
    </xdr:from>
    <xdr:to>
      <xdr:col>4</xdr:col>
      <xdr:colOff>206375</xdr:colOff>
      <xdr:row>97</xdr:row>
      <xdr:rowOff>43335</xdr:rowOff>
    </xdr:to>
    <xdr:sp macro="" textlink="">
      <xdr:nvSpPr>
        <xdr:cNvPr id="261" name="円/楕円 260"/>
        <xdr:cNvSpPr/>
      </xdr:nvSpPr>
      <xdr:spPr>
        <a:xfrm>
          <a:off x="2857500" y="165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34462</xdr:rowOff>
    </xdr:from>
    <xdr:ext cx="599010" cy="259045"/>
    <xdr:sp macro="" textlink="">
      <xdr:nvSpPr>
        <xdr:cNvPr id="262" name="テキスト ボックス 261"/>
        <xdr:cNvSpPr txBox="1"/>
      </xdr:nvSpPr>
      <xdr:spPr>
        <a:xfrm>
          <a:off x="2608794" y="1666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165449</xdr:rowOff>
    </xdr:from>
    <xdr:to>
      <xdr:col>3</xdr:col>
      <xdr:colOff>3175</xdr:colOff>
      <xdr:row>97</xdr:row>
      <xdr:rowOff>95599</xdr:rowOff>
    </xdr:to>
    <xdr:sp macro="" textlink="">
      <xdr:nvSpPr>
        <xdr:cNvPr id="263" name="円/楕円 262"/>
        <xdr:cNvSpPr/>
      </xdr:nvSpPr>
      <xdr:spPr>
        <a:xfrm>
          <a:off x="1968500" y="166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86726</xdr:rowOff>
    </xdr:from>
    <xdr:ext cx="534377" cy="259045"/>
    <xdr:sp macro="" textlink="">
      <xdr:nvSpPr>
        <xdr:cNvPr id="264" name="テキスト ボックス 263"/>
        <xdr:cNvSpPr txBox="1"/>
      </xdr:nvSpPr>
      <xdr:spPr>
        <a:xfrm>
          <a:off x="1752111" y="167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8117</xdr:rowOff>
    </xdr:from>
    <xdr:to>
      <xdr:col>1</xdr:col>
      <xdr:colOff>485775</xdr:colOff>
      <xdr:row>97</xdr:row>
      <xdr:rowOff>109717</xdr:rowOff>
    </xdr:to>
    <xdr:sp macro="" textlink="">
      <xdr:nvSpPr>
        <xdr:cNvPr id="265" name="円/楕円 264"/>
        <xdr:cNvSpPr/>
      </xdr:nvSpPr>
      <xdr:spPr>
        <a:xfrm>
          <a:off x="1079500" y="166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100844</xdr:rowOff>
    </xdr:from>
    <xdr:ext cx="534377" cy="259045"/>
    <xdr:sp macro="" textlink="">
      <xdr:nvSpPr>
        <xdr:cNvPr id="266" name="テキスト ボックス 265"/>
        <xdr:cNvSpPr txBox="1"/>
      </xdr:nvSpPr>
      <xdr:spPr>
        <a:xfrm>
          <a:off x="863111" y="1673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140043</xdr:rowOff>
    </xdr:from>
    <xdr:to>
      <xdr:col>15</xdr:col>
      <xdr:colOff>180975</xdr:colOff>
      <xdr:row>35</xdr:row>
      <xdr:rowOff>10846</xdr:rowOff>
    </xdr:to>
    <xdr:cxnSp macro="">
      <xdr:nvCxnSpPr>
        <xdr:cNvPr id="296" name="直線コネクタ 295"/>
        <xdr:cNvCxnSpPr/>
      </xdr:nvCxnSpPr>
      <xdr:spPr>
        <a:xfrm flipV="1">
          <a:off x="9639300" y="5969343"/>
          <a:ext cx="8382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81945</xdr:rowOff>
    </xdr:from>
    <xdr:ext cx="534377" cy="259045"/>
    <xdr:sp macro="" textlink="">
      <xdr:nvSpPr>
        <xdr:cNvPr id="297" name="補助費等平均値テキスト"/>
        <xdr:cNvSpPr txBox="1"/>
      </xdr:nvSpPr>
      <xdr:spPr>
        <a:xfrm>
          <a:off x="10528300" y="5568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10846</xdr:rowOff>
    </xdr:from>
    <xdr:to>
      <xdr:col>14</xdr:col>
      <xdr:colOff>28575</xdr:colOff>
      <xdr:row>35</xdr:row>
      <xdr:rowOff>91923</xdr:rowOff>
    </xdr:to>
    <xdr:cxnSp macro="">
      <xdr:nvCxnSpPr>
        <xdr:cNvPr id="299" name="直線コネクタ 298"/>
        <xdr:cNvCxnSpPr/>
      </xdr:nvCxnSpPr>
      <xdr:spPr>
        <a:xfrm flipV="1">
          <a:off x="8750300" y="6011596"/>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154296</xdr:rowOff>
    </xdr:from>
    <xdr:ext cx="534377" cy="259045"/>
    <xdr:sp macro="" textlink="">
      <xdr:nvSpPr>
        <xdr:cNvPr id="301" name="テキスト ボックス 300"/>
        <xdr:cNvSpPr txBox="1"/>
      </xdr:nvSpPr>
      <xdr:spPr>
        <a:xfrm>
          <a:off x="9372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63195</xdr:rowOff>
    </xdr:from>
    <xdr:to>
      <xdr:col>12</xdr:col>
      <xdr:colOff>511175</xdr:colOff>
      <xdr:row>35</xdr:row>
      <xdr:rowOff>91923</xdr:rowOff>
    </xdr:to>
    <xdr:cxnSp macro="">
      <xdr:nvCxnSpPr>
        <xdr:cNvPr id="302" name="直線コネクタ 301"/>
        <xdr:cNvCxnSpPr/>
      </xdr:nvCxnSpPr>
      <xdr:spPr>
        <a:xfrm>
          <a:off x="7861300" y="6063945"/>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10012</xdr:rowOff>
    </xdr:from>
    <xdr:ext cx="534377" cy="259045"/>
    <xdr:sp macro="" textlink="">
      <xdr:nvSpPr>
        <xdr:cNvPr id="304" name="テキスト ボックス 303"/>
        <xdr:cNvSpPr txBox="1"/>
      </xdr:nvSpPr>
      <xdr:spPr>
        <a:xfrm>
          <a:off x="8483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50851</xdr:rowOff>
    </xdr:from>
    <xdr:to>
      <xdr:col>11</xdr:col>
      <xdr:colOff>307975</xdr:colOff>
      <xdr:row>35</xdr:row>
      <xdr:rowOff>63195</xdr:rowOff>
    </xdr:to>
    <xdr:cxnSp macro="">
      <xdr:nvCxnSpPr>
        <xdr:cNvPr id="305" name="直線コネクタ 304"/>
        <xdr:cNvCxnSpPr/>
      </xdr:nvCxnSpPr>
      <xdr:spPr>
        <a:xfrm>
          <a:off x="6972300" y="605160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106824</xdr:rowOff>
    </xdr:from>
    <xdr:ext cx="534377" cy="259045"/>
    <xdr:sp macro="" textlink="">
      <xdr:nvSpPr>
        <xdr:cNvPr id="309" name="テキスト ボックス 308"/>
        <xdr:cNvSpPr txBox="1"/>
      </xdr:nvSpPr>
      <xdr:spPr>
        <a:xfrm>
          <a:off x="6705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89243</xdr:rowOff>
    </xdr:from>
    <xdr:to>
      <xdr:col>15</xdr:col>
      <xdr:colOff>231775</xdr:colOff>
      <xdr:row>35</xdr:row>
      <xdr:rowOff>19393</xdr:rowOff>
    </xdr:to>
    <xdr:sp macro="" textlink="">
      <xdr:nvSpPr>
        <xdr:cNvPr id="315" name="円/楕円 314"/>
        <xdr:cNvSpPr/>
      </xdr:nvSpPr>
      <xdr:spPr>
        <a:xfrm>
          <a:off x="10426700" y="591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67670</xdr:rowOff>
    </xdr:from>
    <xdr:ext cx="534377" cy="259045"/>
    <xdr:sp macro="" textlink="">
      <xdr:nvSpPr>
        <xdr:cNvPr id="316" name="補助費等該当値テキスト"/>
        <xdr:cNvSpPr txBox="1"/>
      </xdr:nvSpPr>
      <xdr:spPr>
        <a:xfrm>
          <a:off x="10528300" y="589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131496</xdr:rowOff>
    </xdr:from>
    <xdr:to>
      <xdr:col>14</xdr:col>
      <xdr:colOff>79375</xdr:colOff>
      <xdr:row>35</xdr:row>
      <xdr:rowOff>61646</xdr:rowOff>
    </xdr:to>
    <xdr:sp macro="" textlink="">
      <xdr:nvSpPr>
        <xdr:cNvPr id="317" name="円/楕円 316"/>
        <xdr:cNvSpPr/>
      </xdr:nvSpPr>
      <xdr:spPr>
        <a:xfrm>
          <a:off x="9588500" y="59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52773</xdr:rowOff>
    </xdr:from>
    <xdr:ext cx="534377" cy="259045"/>
    <xdr:sp macro="" textlink="">
      <xdr:nvSpPr>
        <xdr:cNvPr id="318" name="テキスト ボックス 317"/>
        <xdr:cNvSpPr txBox="1"/>
      </xdr:nvSpPr>
      <xdr:spPr>
        <a:xfrm>
          <a:off x="9372111" y="60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41123</xdr:rowOff>
    </xdr:from>
    <xdr:to>
      <xdr:col>12</xdr:col>
      <xdr:colOff>561975</xdr:colOff>
      <xdr:row>35</xdr:row>
      <xdr:rowOff>142723</xdr:rowOff>
    </xdr:to>
    <xdr:sp macro="" textlink="">
      <xdr:nvSpPr>
        <xdr:cNvPr id="319" name="円/楕円 318"/>
        <xdr:cNvSpPr/>
      </xdr:nvSpPr>
      <xdr:spPr>
        <a:xfrm>
          <a:off x="8699500" y="6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133850</xdr:rowOff>
    </xdr:from>
    <xdr:ext cx="534377" cy="259045"/>
    <xdr:sp macro="" textlink="">
      <xdr:nvSpPr>
        <xdr:cNvPr id="320" name="テキスト ボックス 319"/>
        <xdr:cNvSpPr txBox="1"/>
      </xdr:nvSpPr>
      <xdr:spPr>
        <a:xfrm>
          <a:off x="8483111" y="61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12395</xdr:rowOff>
    </xdr:from>
    <xdr:to>
      <xdr:col>11</xdr:col>
      <xdr:colOff>358775</xdr:colOff>
      <xdr:row>35</xdr:row>
      <xdr:rowOff>113995</xdr:rowOff>
    </xdr:to>
    <xdr:sp macro="" textlink="">
      <xdr:nvSpPr>
        <xdr:cNvPr id="321" name="円/楕円 320"/>
        <xdr:cNvSpPr/>
      </xdr:nvSpPr>
      <xdr:spPr>
        <a:xfrm>
          <a:off x="7810500" y="60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105122</xdr:rowOff>
    </xdr:from>
    <xdr:ext cx="534377" cy="259045"/>
    <xdr:sp macro="" textlink="">
      <xdr:nvSpPr>
        <xdr:cNvPr id="322" name="テキスト ボックス 321"/>
        <xdr:cNvSpPr txBox="1"/>
      </xdr:nvSpPr>
      <xdr:spPr>
        <a:xfrm>
          <a:off x="7594111" y="610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51</xdr:rowOff>
    </xdr:from>
    <xdr:to>
      <xdr:col>10</xdr:col>
      <xdr:colOff>155575</xdr:colOff>
      <xdr:row>35</xdr:row>
      <xdr:rowOff>101651</xdr:rowOff>
    </xdr:to>
    <xdr:sp macro="" textlink="">
      <xdr:nvSpPr>
        <xdr:cNvPr id="323" name="円/楕円 322"/>
        <xdr:cNvSpPr/>
      </xdr:nvSpPr>
      <xdr:spPr>
        <a:xfrm>
          <a:off x="6921500" y="600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92778</xdr:rowOff>
    </xdr:from>
    <xdr:ext cx="534377" cy="259045"/>
    <xdr:sp macro="" textlink="">
      <xdr:nvSpPr>
        <xdr:cNvPr id="324" name="テキスト ボックス 323"/>
        <xdr:cNvSpPr txBox="1"/>
      </xdr:nvSpPr>
      <xdr:spPr>
        <a:xfrm>
          <a:off x="6705111" y="60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7" name="直線コネクタ 346"/>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8"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9" name="直線コネクタ 348"/>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0"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1" name="直線コネクタ 350"/>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159862</xdr:rowOff>
    </xdr:from>
    <xdr:to>
      <xdr:col>15</xdr:col>
      <xdr:colOff>180975</xdr:colOff>
      <xdr:row>54</xdr:row>
      <xdr:rowOff>107582</xdr:rowOff>
    </xdr:to>
    <xdr:cxnSp macro="">
      <xdr:nvCxnSpPr>
        <xdr:cNvPr id="352" name="直線コネクタ 351"/>
        <xdr:cNvCxnSpPr/>
      </xdr:nvCxnSpPr>
      <xdr:spPr>
        <a:xfrm>
          <a:off x="9639300" y="9246712"/>
          <a:ext cx="838200" cy="1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73281</xdr:rowOff>
    </xdr:from>
    <xdr:ext cx="534377" cy="259045"/>
    <xdr:sp macro="" textlink="">
      <xdr:nvSpPr>
        <xdr:cNvPr id="353" name="普通建設事業費平均値テキスト"/>
        <xdr:cNvSpPr txBox="1"/>
      </xdr:nvSpPr>
      <xdr:spPr>
        <a:xfrm>
          <a:off x="10528300" y="916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4" name="フローチャート : 判断 353"/>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159862</xdr:rowOff>
    </xdr:from>
    <xdr:to>
      <xdr:col>14</xdr:col>
      <xdr:colOff>28575</xdr:colOff>
      <xdr:row>54</xdr:row>
      <xdr:rowOff>33835</xdr:rowOff>
    </xdr:to>
    <xdr:cxnSp macro="">
      <xdr:nvCxnSpPr>
        <xdr:cNvPr id="355" name="直線コネクタ 354"/>
        <xdr:cNvCxnSpPr/>
      </xdr:nvCxnSpPr>
      <xdr:spPr>
        <a:xfrm flipV="1">
          <a:off x="8750300" y="9246712"/>
          <a:ext cx="889000" cy="4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6" name="フローチャート : 判断 355"/>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138239</xdr:rowOff>
    </xdr:from>
    <xdr:ext cx="534377" cy="259045"/>
    <xdr:sp macro="" textlink="">
      <xdr:nvSpPr>
        <xdr:cNvPr id="357" name="テキスト ボックス 356"/>
        <xdr:cNvSpPr txBox="1"/>
      </xdr:nvSpPr>
      <xdr:spPr>
        <a:xfrm>
          <a:off x="9372111" y="93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33835</xdr:rowOff>
    </xdr:from>
    <xdr:to>
      <xdr:col>12</xdr:col>
      <xdr:colOff>511175</xdr:colOff>
      <xdr:row>55</xdr:row>
      <xdr:rowOff>50088</xdr:rowOff>
    </xdr:to>
    <xdr:cxnSp macro="">
      <xdr:nvCxnSpPr>
        <xdr:cNvPr id="358" name="直線コネクタ 357"/>
        <xdr:cNvCxnSpPr/>
      </xdr:nvCxnSpPr>
      <xdr:spPr>
        <a:xfrm flipV="1">
          <a:off x="7861300" y="9292135"/>
          <a:ext cx="889000" cy="18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9" name="フローチャート : 判断 358"/>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99971</xdr:rowOff>
    </xdr:from>
    <xdr:ext cx="534377" cy="259045"/>
    <xdr:sp macro="" textlink="">
      <xdr:nvSpPr>
        <xdr:cNvPr id="360" name="テキスト ボックス 359"/>
        <xdr:cNvSpPr txBox="1"/>
      </xdr:nvSpPr>
      <xdr:spPr>
        <a:xfrm>
          <a:off x="8483111" y="93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50088</xdr:rowOff>
    </xdr:from>
    <xdr:to>
      <xdr:col>11</xdr:col>
      <xdr:colOff>307975</xdr:colOff>
      <xdr:row>55</xdr:row>
      <xdr:rowOff>111879</xdr:rowOff>
    </xdr:to>
    <xdr:cxnSp macro="">
      <xdr:nvCxnSpPr>
        <xdr:cNvPr id="361" name="直線コネクタ 360"/>
        <xdr:cNvCxnSpPr/>
      </xdr:nvCxnSpPr>
      <xdr:spPr>
        <a:xfrm flipV="1">
          <a:off x="6972300" y="9479838"/>
          <a:ext cx="889000" cy="6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2" name="フローチャート : 判断 361"/>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16191</xdr:rowOff>
    </xdr:from>
    <xdr:ext cx="534377" cy="259045"/>
    <xdr:sp macro="" textlink="">
      <xdr:nvSpPr>
        <xdr:cNvPr id="363" name="テキスト ボックス 362"/>
        <xdr:cNvSpPr txBox="1"/>
      </xdr:nvSpPr>
      <xdr:spPr>
        <a:xfrm>
          <a:off x="7594111" y="910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4" name="フローチャート : 判断 363"/>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101208</xdr:rowOff>
    </xdr:from>
    <xdr:ext cx="534377" cy="259045"/>
    <xdr:sp macro="" textlink="">
      <xdr:nvSpPr>
        <xdr:cNvPr id="365" name="テキスト ボックス 364"/>
        <xdr:cNvSpPr txBox="1"/>
      </xdr:nvSpPr>
      <xdr:spPr>
        <a:xfrm>
          <a:off x="6705111" y="91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56782</xdr:rowOff>
    </xdr:from>
    <xdr:to>
      <xdr:col>15</xdr:col>
      <xdr:colOff>231775</xdr:colOff>
      <xdr:row>54</xdr:row>
      <xdr:rowOff>158382</xdr:rowOff>
    </xdr:to>
    <xdr:sp macro="" textlink="">
      <xdr:nvSpPr>
        <xdr:cNvPr id="371" name="円/楕円 370"/>
        <xdr:cNvSpPr/>
      </xdr:nvSpPr>
      <xdr:spPr>
        <a:xfrm>
          <a:off x="10426700" y="93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35209</xdr:rowOff>
    </xdr:from>
    <xdr:ext cx="534377" cy="259045"/>
    <xdr:sp macro="" textlink="">
      <xdr:nvSpPr>
        <xdr:cNvPr id="372" name="普通建設事業費該当値テキスト"/>
        <xdr:cNvSpPr txBox="1"/>
      </xdr:nvSpPr>
      <xdr:spPr>
        <a:xfrm>
          <a:off x="10528300" y="9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51,405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109062</xdr:rowOff>
    </xdr:from>
    <xdr:to>
      <xdr:col>14</xdr:col>
      <xdr:colOff>79375</xdr:colOff>
      <xdr:row>54</xdr:row>
      <xdr:rowOff>39212</xdr:rowOff>
    </xdr:to>
    <xdr:sp macro="" textlink="">
      <xdr:nvSpPr>
        <xdr:cNvPr id="373" name="円/楕円 372"/>
        <xdr:cNvSpPr/>
      </xdr:nvSpPr>
      <xdr:spPr>
        <a:xfrm>
          <a:off x="9588500" y="91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55739</xdr:rowOff>
    </xdr:from>
    <xdr:ext cx="534377" cy="259045"/>
    <xdr:sp macro="" textlink="">
      <xdr:nvSpPr>
        <xdr:cNvPr id="374" name="テキスト ボックス 373"/>
        <xdr:cNvSpPr txBox="1"/>
      </xdr:nvSpPr>
      <xdr:spPr>
        <a:xfrm>
          <a:off x="9372111" y="897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154485</xdr:rowOff>
    </xdr:from>
    <xdr:to>
      <xdr:col>12</xdr:col>
      <xdr:colOff>561975</xdr:colOff>
      <xdr:row>54</xdr:row>
      <xdr:rowOff>84635</xdr:rowOff>
    </xdr:to>
    <xdr:sp macro="" textlink="">
      <xdr:nvSpPr>
        <xdr:cNvPr id="375" name="円/楕円 374"/>
        <xdr:cNvSpPr/>
      </xdr:nvSpPr>
      <xdr:spPr>
        <a:xfrm>
          <a:off x="8699500" y="92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101162</xdr:rowOff>
    </xdr:from>
    <xdr:ext cx="534377" cy="259045"/>
    <xdr:sp macro="" textlink="">
      <xdr:nvSpPr>
        <xdr:cNvPr id="376" name="テキスト ボックス 375"/>
        <xdr:cNvSpPr txBox="1"/>
      </xdr:nvSpPr>
      <xdr:spPr>
        <a:xfrm>
          <a:off x="8483111" y="90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170738</xdr:rowOff>
    </xdr:from>
    <xdr:to>
      <xdr:col>11</xdr:col>
      <xdr:colOff>358775</xdr:colOff>
      <xdr:row>55</xdr:row>
      <xdr:rowOff>100888</xdr:rowOff>
    </xdr:to>
    <xdr:sp macro="" textlink="">
      <xdr:nvSpPr>
        <xdr:cNvPr id="377" name="円/楕円 376"/>
        <xdr:cNvSpPr/>
      </xdr:nvSpPr>
      <xdr:spPr>
        <a:xfrm>
          <a:off x="7810500" y="94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92015</xdr:rowOff>
    </xdr:from>
    <xdr:ext cx="534377" cy="259045"/>
    <xdr:sp macro="" textlink="">
      <xdr:nvSpPr>
        <xdr:cNvPr id="378" name="テキスト ボックス 377"/>
        <xdr:cNvSpPr txBox="1"/>
      </xdr:nvSpPr>
      <xdr:spPr>
        <a:xfrm>
          <a:off x="7594111" y="952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61079</xdr:rowOff>
    </xdr:from>
    <xdr:to>
      <xdr:col>10</xdr:col>
      <xdr:colOff>155575</xdr:colOff>
      <xdr:row>55</xdr:row>
      <xdr:rowOff>162679</xdr:rowOff>
    </xdr:to>
    <xdr:sp macro="" textlink="">
      <xdr:nvSpPr>
        <xdr:cNvPr id="379" name="円/楕円 378"/>
        <xdr:cNvSpPr/>
      </xdr:nvSpPr>
      <xdr:spPr>
        <a:xfrm>
          <a:off x="6921500" y="94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153806</xdr:rowOff>
    </xdr:from>
    <xdr:ext cx="534377" cy="259045"/>
    <xdr:sp macro="" textlink="">
      <xdr:nvSpPr>
        <xdr:cNvPr id="380" name="テキスト ボックス 379"/>
        <xdr:cNvSpPr txBox="1"/>
      </xdr:nvSpPr>
      <xdr:spPr>
        <a:xfrm>
          <a:off x="6705111" y="95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4" name="直線コネクタ 403"/>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5"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6" name="直線コネクタ 405"/>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7"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8" name="直線コネクタ 407"/>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80874</xdr:rowOff>
    </xdr:from>
    <xdr:to>
      <xdr:col>15</xdr:col>
      <xdr:colOff>180975</xdr:colOff>
      <xdr:row>76</xdr:row>
      <xdr:rowOff>126746</xdr:rowOff>
    </xdr:to>
    <xdr:cxnSp macro="">
      <xdr:nvCxnSpPr>
        <xdr:cNvPr id="409" name="直線コネクタ 408"/>
        <xdr:cNvCxnSpPr/>
      </xdr:nvCxnSpPr>
      <xdr:spPr>
        <a:xfrm>
          <a:off x="9639300" y="13111074"/>
          <a:ext cx="8382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107738</xdr:rowOff>
    </xdr:from>
    <xdr:ext cx="534377" cy="259045"/>
    <xdr:sp macro="" textlink="">
      <xdr:nvSpPr>
        <xdr:cNvPr id="410" name="普通建設事業費 （ うち新規整備　）平均値テキスト"/>
        <xdr:cNvSpPr txBox="1"/>
      </xdr:nvSpPr>
      <xdr:spPr>
        <a:xfrm>
          <a:off x="10528300" y="1279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1" name="フローチャート : 判断 410"/>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2311</xdr:rowOff>
    </xdr:from>
    <xdr:to>
      <xdr:col>14</xdr:col>
      <xdr:colOff>28575</xdr:colOff>
      <xdr:row>76</xdr:row>
      <xdr:rowOff>80874</xdr:rowOff>
    </xdr:to>
    <xdr:cxnSp macro="">
      <xdr:nvCxnSpPr>
        <xdr:cNvPr id="412" name="直線コネクタ 411"/>
        <xdr:cNvCxnSpPr/>
      </xdr:nvCxnSpPr>
      <xdr:spPr>
        <a:xfrm>
          <a:off x="8750300" y="13032511"/>
          <a:ext cx="889000" cy="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3" name="フローチャート : 判断 412"/>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5821</xdr:rowOff>
    </xdr:from>
    <xdr:ext cx="534377" cy="259045"/>
    <xdr:sp macro="" textlink="">
      <xdr:nvSpPr>
        <xdr:cNvPr id="414" name="テキスト ボックス 413"/>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5" name="フローチャート : 判断 414"/>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146067</xdr:rowOff>
    </xdr:from>
    <xdr:ext cx="534377" cy="259045"/>
    <xdr:sp macro="" textlink="">
      <xdr:nvSpPr>
        <xdr:cNvPr id="416" name="テキスト ボックス 415"/>
        <xdr:cNvSpPr txBox="1"/>
      </xdr:nvSpPr>
      <xdr:spPr>
        <a:xfrm>
          <a:off x="8483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75946</xdr:rowOff>
    </xdr:from>
    <xdr:to>
      <xdr:col>15</xdr:col>
      <xdr:colOff>231775</xdr:colOff>
      <xdr:row>77</xdr:row>
      <xdr:rowOff>6096</xdr:rowOff>
    </xdr:to>
    <xdr:sp macro="" textlink="">
      <xdr:nvSpPr>
        <xdr:cNvPr id="422" name="円/楕円 421"/>
        <xdr:cNvSpPr/>
      </xdr:nvSpPr>
      <xdr:spPr>
        <a:xfrm>
          <a:off x="10426700" y="131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54373</xdr:rowOff>
    </xdr:from>
    <xdr:ext cx="534377" cy="259045"/>
    <xdr:sp macro="" textlink="">
      <xdr:nvSpPr>
        <xdr:cNvPr id="423" name="普通建設事業費 （ うち新規整備　）該当値テキスト"/>
        <xdr:cNvSpPr txBox="1"/>
      </xdr:nvSpPr>
      <xdr:spPr>
        <a:xfrm>
          <a:off x="10528300" y="130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30074</xdr:rowOff>
    </xdr:from>
    <xdr:to>
      <xdr:col>14</xdr:col>
      <xdr:colOff>79375</xdr:colOff>
      <xdr:row>76</xdr:row>
      <xdr:rowOff>131674</xdr:rowOff>
    </xdr:to>
    <xdr:sp macro="" textlink="">
      <xdr:nvSpPr>
        <xdr:cNvPr id="424" name="円/楕円 423"/>
        <xdr:cNvSpPr/>
      </xdr:nvSpPr>
      <xdr:spPr>
        <a:xfrm>
          <a:off x="9588500" y="130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122801</xdr:rowOff>
    </xdr:from>
    <xdr:ext cx="534377" cy="259045"/>
    <xdr:sp macro="" textlink="">
      <xdr:nvSpPr>
        <xdr:cNvPr id="425" name="テキスト ボックス 424"/>
        <xdr:cNvSpPr txBox="1"/>
      </xdr:nvSpPr>
      <xdr:spPr>
        <a:xfrm>
          <a:off x="9372111" y="131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122961</xdr:rowOff>
    </xdr:from>
    <xdr:to>
      <xdr:col>12</xdr:col>
      <xdr:colOff>561975</xdr:colOff>
      <xdr:row>76</xdr:row>
      <xdr:rowOff>53111</xdr:rowOff>
    </xdr:to>
    <xdr:sp macro="" textlink="">
      <xdr:nvSpPr>
        <xdr:cNvPr id="426" name="円/楕円 425"/>
        <xdr:cNvSpPr/>
      </xdr:nvSpPr>
      <xdr:spPr>
        <a:xfrm>
          <a:off x="8699500" y="129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44238</xdr:rowOff>
    </xdr:from>
    <xdr:ext cx="534377" cy="259045"/>
    <xdr:sp macro="" textlink="">
      <xdr:nvSpPr>
        <xdr:cNvPr id="427" name="テキスト ボックス 426"/>
        <xdr:cNvSpPr txBox="1"/>
      </xdr:nvSpPr>
      <xdr:spPr>
        <a:xfrm>
          <a:off x="8483111" y="1307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4" name="テキスト ボックス 443"/>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48" name="直線コネクタ 447"/>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49"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0" name="直線コネクタ 449"/>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1"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2" name="直線コネクタ 451"/>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141757</xdr:rowOff>
    </xdr:from>
    <xdr:to>
      <xdr:col>15</xdr:col>
      <xdr:colOff>180975</xdr:colOff>
      <xdr:row>93</xdr:row>
      <xdr:rowOff>157874</xdr:rowOff>
    </xdr:to>
    <xdr:cxnSp macro="">
      <xdr:nvCxnSpPr>
        <xdr:cNvPr id="453" name="直線コネクタ 452"/>
        <xdr:cNvCxnSpPr/>
      </xdr:nvCxnSpPr>
      <xdr:spPr>
        <a:xfrm flipV="1">
          <a:off x="9639300" y="15915157"/>
          <a:ext cx="838200" cy="18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89788</xdr:rowOff>
    </xdr:from>
    <xdr:ext cx="534377" cy="259045"/>
    <xdr:sp macro="" textlink="">
      <xdr:nvSpPr>
        <xdr:cNvPr id="454" name="普通建設事業費 （ うち更新整備　）平均値テキスト"/>
        <xdr:cNvSpPr txBox="1"/>
      </xdr:nvSpPr>
      <xdr:spPr>
        <a:xfrm>
          <a:off x="10528300" y="1603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5" name="フローチャート : 判断 454"/>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88264</xdr:rowOff>
    </xdr:from>
    <xdr:to>
      <xdr:col>14</xdr:col>
      <xdr:colOff>28575</xdr:colOff>
      <xdr:row>93</xdr:row>
      <xdr:rowOff>157874</xdr:rowOff>
    </xdr:to>
    <xdr:cxnSp macro="">
      <xdr:nvCxnSpPr>
        <xdr:cNvPr id="456" name="直線コネクタ 455"/>
        <xdr:cNvCxnSpPr/>
      </xdr:nvCxnSpPr>
      <xdr:spPr>
        <a:xfrm>
          <a:off x="8750300" y="15861664"/>
          <a:ext cx="889000" cy="24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7" name="フローチャート : 判断 456"/>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90016</xdr:rowOff>
    </xdr:from>
    <xdr:ext cx="534377" cy="259045"/>
    <xdr:sp macro="" textlink="">
      <xdr:nvSpPr>
        <xdr:cNvPr id="458" name="テキスト ボックス 457"/>
        <xdr:cNvSpPr txBox="1"/>
      </xdr:nvSpPr>
      <xdr:spPr>
        <a:xfrm>
          <a:off x="9372111" y="1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59" name="フローチャート : 判断 458"/>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72641</xdr:rowOff>
    </xdr:from>
    <xdr:ext cx="534377" cy="259045"/>
    <xdr:sp macro="" textlink="">
      <xdr:nvSpPr>
        <xdr:cNvPr id="460" name="テキスト ボックス 459"/>
        <xdr:cNvSpPr txBox="1"/>
      </xdr:nvSpPr>
      <xdr:spPr>
        <a:xfrm>
          <a:off x="8483111" y="163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90957</xdr:rowOff>
    </xdr:from>
    <xdr:to>
      <xdr:col>15</xdr:col>
      <xdr:colOff>231775</xdr:colOff>
      <xdr:row>93</xdr:row>
      <xdr:rowOff>21107</xdr:rowOff>
    </xdr:to>
    <xdr:sp macro="" textlink="">
      <xdr:nvSpPr>
        <xdr:cNvPr id="466" name="円/楕円 465"/>
        <xdr:cNvSpPr/>
      </xdr:nvSpPr>
      <xdr:spPr>
        <a:xfrm>
          <a:off x="10426700" y="158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113834</xdr:rowOff>
    </xdr:from>
    <xdr:ext cx="534377" cy="259045"/>
    <xdr:sp macro="" textlink="">
      <xdr:nvSpPr>
        <xdr:cNvPr id="467" name="普通建設事業費 （ うち更新整備　）該当値テキスト"/>
        <xdr:cNvSpPr txBox="1"/>
      </xdr:nvSpPr>
      <xdr:spPr>
        <a:xfrm>
          <a:off x="10528300" y="157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25,964</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107074</xdr:rowOff>
    </xdr:from>
    <xdr:to>
      <xdr:col>14</xdr:col>
      <xdr:colOff>79375</xdr:colOff>
      <xdr:row>94</xdr:row>
      <xdr:rowOff>37224</xdr:rowOff>
    </xdr:to>
    <xdr:sp macro="" textlink="">
      <xdr:nvSpPr>
        <xdr:cNvPr id="468" name="円/楕円 467"/>
        <xdr:cNvSpPr/>
      </xdr:nvSpPr>
      <xdr:spPr>
        <a:xfrm>
          <a:off x="9588500" y="160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53751</xdr:rowOff>
    </xdr:from>
    <xdr:ext cx="534377" cy="259045"/>
    <xdr:sp macro="" textlink="">
      <xdr:nvSpPr>
        <xdr:cNvPr id="469" name="テキスト ボックス 468"/>
        <xdr:cNvSpPr txBox="1"/>
      </xdr:nvSpPr>
      <xdr:spPr>
        <a:xfrm>
          <a:off x="9372111" y="158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22,682</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37464</xdr:rowOff>
    </xdr:from>
    <xdr:to>
      <xdr:col>12</xdr:col>
      <xdr:colOff>561975</xdr:colOff>
      <xdr:row>92</xdr:row>
      <xdr:rowOff>139064</xdr:rowOff>
    </xdr:to>
    <xdr:sp macro="" textlink="">
      <xdr:nvSpPr>
        <xdr:cNvPr id="470" name="円/楕円 469"/>
        <xdr:cNvSpPr/>
      </xdr:nvSpPr>
      <xdr:spPr>
        <a:xfrm>
          <a:off x="8699500" y="158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155591</xdr:rowOff>
    </xdr:from>
    <xdr:ext cx="534377" cy="259045"/>
    <xdr:sp macro="" textlink="">
      <xdr:nvSpPr>
        <xdr:cNvPr id="471" name="テキスト ボックス 470"/>
        <xdr:cNvSpPr txBox="1"/>
      </xdr:nvSpPr>
      <xdr:spPr>
        <a:xfrm>
          <a:off x="8483111" y="155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5" name="直線コネクタ 494"/>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498"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499" name="直線コネクタ 498"/>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24257</xdr:rowOff>
    </xdr:from>
    <xdr:to>
      <xdr:col>23</xdr:col>
      <xdr:colOff>517525</xdr:colOff>
      <xdr:row>39</xdr:row>
      <xdr:rowOff>31344</xdr:rowOff>
    </xdr:to>
    <xdr:cxnSp macro="">
      <xdr:nvCxnSpPr>
        <xdr:cNvPr id="500" name="直線コネクタ 499"/>
        <xdr:cNvCxnSpPr/>
      </xdr:nvCxnSpPr>
      <xdr:spPr>
        <a:xfrm>
          <a:off x="15481300" y="6710807"/>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1"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2" name="フローチャート : 判断 501"/>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24257</xdr:rowOff>
    </xdr:from>
    <xdr:to>
      <xdr:col>22</xdr:col>
      <xdr:colOff>365125</xdr:colOff>
      <xdr:row>39</xdr:row>
      <xdr:rowOff>30353</xdr:rowOff>
    </xdr:to>
    <xdr:cxnSp macro="">
      <xdr:nvCxnSpPr>
        <xdr:cNvPr id="503" name="直線コネクタ 502"/>
        <xdr:cNvCxnSpPr/>
      </xdr:nvCxnSpPr>
      <xdr:spPr>
        <a:xfrm flipV="1">
          <a:off x="14592300" y="67108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4" name="フローチャート : 判断 503"/>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5" name="テキスト ボックス 504"/>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27991</xdr:rowOff>
    </xdr:from>
    <xdr:to>
      <xdr:col>21</xdr:col>
      <xdr:colOff>161925</xdr:colOff>
      <xdr:row>39</xdr:row>
      <xdr:rowOff>30353</xdr:rowOff>
    </xdr:to>
    <xdr:cxnSp macro="">
      <xdr:nvCxnSpPr>
        <xdr:cNvPr id="506" name="直線コネクタ 505"/>
        <xdr:cNvCxnSpPr/>
      </xdr:nvCxnSpPr>
      <xdr:spPr>
        <a:xfrm>
          <a:off x="13703300" y="671454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7" name="フローチャート : 判断 506"/>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08" name="テキスト ボックス 507"/>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168884</xdr:rowOff>
    </xdr:from>
    <xdr:to>
      <xdr:col>19</xdr:col>
      <xdr:colOff>644525</xdr:colOff>
      <xdr:row>39</xdr:row>
      <xdr:rowOff>27991</xdr:rowOff>
    </xdr:to>
    <xdr:cxnSp macro="">
      <xdr:nvCxnSpPr>
        <xdr:cNvPr id="509" name="直線コネクタ 508"/>
        <xdr:cNvCxnSpPr/>
      </xdr:nvCxnSpPr>
      <xdr:spPr>
        <a:xfrm>
          <a:off x="12814300" y="6683984"/>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0" name="フローチャート : 判断 509"/>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1" name="テキスト ボックス 510"/>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2" name="フローチャート : 判断 511"/>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3" name="テキスト ボックス 512"/>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151994</xdr:rowOff>
    </xdr:from>
    <xdr:to>
      <xdr:col>23</xdr:col>
      <xdr:colOff>568325</xdr:colOff>
      <xdr:row>39</xdr:row>
      <xdr:rowOff>82144</xdr:rowOff>
    </xdr:to>
    <xdr:sp macro="" textlink="">
      <xdr:nvSpPr>
        <xdr:cNvPr id="519" name="円/楕円 518"/>
        <xdr:cNvSpPr/>
      </xdr:nvSpPr>
      <xdr:spPr>
        <a:xfrm>
          <a:off x="16268700" y="6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81882</xdr:rowOff>
    </xdr:from>
    <xdr:ext cx="378565" cy="259045"/>
    <xdr:sp macro="" textlink="">
      <xdr:nvSpPr>
        <xdr:cNvPr id="520" name="災害復旧事業費該当値テキスト"/>
        <xdr:cNvSpPr txBox="1"/>
      </xdr:nvSpPr>
      <xdr:spPr>
        <a:xfrm>
          <a:off x="16370300" y="659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144907</xdr:rowOff>
    </xdr:from>
    <xdr:to>
      <xdr:col>22</xdr:col>
      <xdr:colOff>415925</xdr:colOff>
      <xdr:row>39</xdr:row>
      <xdr:rowOff>75057</xdr:rowOff>
    </xdr:to>
    <xdr:sp macro="" textlink="">
      <xdr:nvSpPr>
        <xdr:cNvPr id="521" name="円/楕円 520"/>
        <xdr:cNvSpPr/>
      </xdr:nvSpPr>
      <xdr:spPr>
        <a:xfrm>
          <a:off x="15430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66184</xdr:rowOff>
    </xdr:from>
    <xdr:ext cx="378565" cy="259045"/>
    <xdr:sp macro="" textlink="">
      <xdr:nvSpPr>
        <xdr:cNvPr id="522" name="テキスト ボックス 521"/>
        <xdr:cNvSpPr txBox="1"/>
      </xdr:nvSpPr>
      <xdr:spPr>
        <a:xfrm>
          <a:off x="15292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151003</xdr:rowOff>
    </xdr:from>
    <xdr:to>
      <xdr:col>21</xdr:col>
      <xdr:colOff>212725</xdr:colOff>
      <xdr:row>39</xdr:row>
      <xdr:rowOff>81153</xdr:rowOff>
    </xdr:to>
    <xdr:sp macro="" textlink="">
      <xdr:nvSpPr>
        <xdr:cNvPr id="523" name="円/楕円 522"/>
        <xdr:cNvSpPr/>
      </xdr:nvSpPr>
      <xdr:spPr>
        <a:xfrm>
          <a:off x="14541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72280</xdr:rowOff>
    </xdr:from>
    <xdr:ext cx="378565" cy="259045"/>
    <xdr:sp macro="" textlink="">
      <xdr:nvSpPr>
        <xdr:cNvPr id="524" name="テキスト ボックス 523"/>
        <xdr:cNvSpPr txBox="1"/>
      </xdr:nvSpPr>
      <xdr:spPr>
        <a:xfrm>
          <a:off x="14403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148641</xdr:rowOff>
    </xdr:from>
    <xdr:to>
      <xdr:col>20</xdr:col>
      <xdr:colOff>9525</xdr:colOff>
      <xdr:row>39</xdr:row>
      <xdr:rowOff>78791</xdr:rowOff>
    </xdr:to>
    <xdr:sp macro="" textlink="">
      <xdr:nvSpPr>
        <xdr:cNvPr id="525" name="円/楕円 524"/>
        <xdr:cNvSpPr/>
      </xdr:nvSpPr>
      <xdr:spPr>
        <a:xfrm>
          <a:off x="13652500" y="66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69918</xdr:rowOff>
    </xdr:from>
    <xdr:ext cx="378565" cy="259045"/>
    <xdr:sp macro="" textlink="">
      <xdr:nvSpPr>
        <xdr:cNvPr id="526" name="テキスト ボックス 525"/>
        <xdr:cNvSpPr txBox="1"/>
      </xdr:nvSpPr>
      <xdr:spPr>
        <a:xfrm>
          <a:off x="13514017" y="6756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118084</xdr:rowOff>
    </xdr:from>
    <xdr:to>
      <xdr:col>18</xdr:col>
      <xdr:colOff>492125</xdr:colOff>
      <xdr:row>39</xdr:row>
      <xdr:rowOff>48234</xdr:rowOff>
    </xdr:to>
    <xdr:sp macro="" textlink="">
      <xdr:nvSpPr>
        <xdr:cNvPr id="527" name="円/楕円 526"/>
        <xdr:cNvSpPr/>
      </xdr:nvSpPr>
      <xdr:spPr>
        <a:xfrm>
          <a:off x="12763500" y="663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39361</xdr:rowOff>
    </xdr:from>
    <xdr:ext cx="378565" cy="259045"/>
    <xdr:sp macro="" textlink="">
      <xdr:nvSpPr>
        <xdr:cNvPr id="528" name="テキスト ボックス 527"/>
        <xdr:cNvSpPr txBox="1"/>
      </xdr:nvSpPr>
      <xdr:spPr>
        <a:xfrm>
          <a:off x="12625017"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2" name="直線コネクタ 601"/>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3"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4" name="直線コネクタ 603"/>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5"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6" name="直線コネクタ 605"/>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59156</xdr:rowOff>
    </xdr:from>
    <xdr:to>
      <xdr:col>23</xdr:col>
      <xdr:colOff>517525</xdr:colOff>
      <xdr:row>76</xdr:row>
      <xdr:rowOff>93808</xdr:rowOff>
    </xdr:to>
    <xdr:cxnSp macro="">
      <xdr:nvCxnSpPr>
        <xdr:cNvPr id="607" name="直線コネクタ 606"/>
        <xdr:cNvCxnSpPr/>
      </xdr:nvCxnSpPr>
      <xdr:spPr>
        <a:xfrm>
          <a:off x="15481300" y="13089356"/>
          <a:ext cx="8382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137857</xdr:rowOff>
    </xdr:from>
    <xdr:ext cx="534377" cy="259045"/>
    <xdr:sp macro="" textlink="">
      <xdr:nvSpPr>
        <xdr:cNvPr id="608" name="公債費平均値テキスト"/>
        <xdr:cNvSpPr txBox="1"/>
      </xdr:nvSpPr>
      <xdr:spPr>
        <a:xfrm>
          <a:off x="16370300" y="1265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09" name="フローチャート : 判断 608"/>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17514</xdr:rowOff>
    </xdr:from>
    <xdr:to>
      <xdr:col>22</xdr:col>
      <xdr:colOff>365125</xdr:colOff>
      <xdr:row>76</xdr:row>
      <xdr:rowOff>59156</xdr:rowOff>
    </xdr:to>
    <xdr:cxnSp macro="">
      <xdr:nvCxnSpPr>
        <xdr:cNvPr id="610" name="直線コネクタ 609"/>
        <xdr:cNvCxnSpPr/>
      </xdr:nvCxnSpPr>
      <xdr:spPr>
        <a:xfrm>
          <a:off x="14592300" y="13047714"/>
          <a:ext cx="889000" cy="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1" name="フローチャート : 判断 610"/>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51141</xdr:rowOff>
    </xdr:from>
    <xdr:ext cx="534377" cy="259045"/>
    <xdr:sp macro="" textlink="">
      <xdr:nvSpPr>
        <xdr:cNvPr id="612" name="テキスト ボックス 611"/>
        <xdr:cNvSpPr txBox="1"/>
      </xdr:nvSpPr>
      <xdr:spPr>
        <a:xfrm>
          <a:off x="15214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147092</xdr:rowOff>
    </xdr:from>
    <xdr:to>
      <xdr:col>21</xdr:col>
      <xdr:colOff>161925</xdr:colOff>
      <xdr:row>76</xdr:row>
      <xdr:rowOff>17514</xdr:rowOff>
    </xdr:to>
    <xdr:cxnSp macro="">
      <xdr:nvCxnSpPr>
        <xdr:cNvPr id="613" name="直線コネクタ 612"/>
        <xdr:cNvCxnSpPr/>
      </xdr:nvCxnSpPr>
      <xdr:spPr>
        <a:xfrm>
          <a:off x="13703300" y="13005842"/>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4" name="フローチャート : 判断 613"/>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57675</xdr:rowOff>
    </xdr:from>
    <xdr:ext cx="534377" cy="259045"/>
    <xdr:sp macro="" textlink="">
      <xdr:nvSpPr>
        <xdr:cNvPr id="615" name="テキスト ボックス 614"/>
        <xdr:cNvSpPr txBox="1"/>
      </xdr:nvSpPr>
      <xdr:spPr>
        <a:xfrm>
          <a:off x="14325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104019</xdr:rowOff>
    </xdr:from>
    <xdr:to>
      <xdr:col>19</xdr:col>
      <xdr:colOff>644525</xdr:colOff>
      <xdr:row>75</xdr:row>
      <xdr:rowOff>147092</xdr:rowOff>
    </xdr:to>
    <xdr:cxnSp macro="">
      <xdr:nvCxnSpPr>
        <xdr:cNvPr id="616" name="直線コネクタ 615"/>
        <xdr:cNvCxnSpPr/>
      </xdr:nvCxnSpPr>
      <xdr:spPr>
        <a:xfrm>
          <a:off x="12814300" y="12962769"/>
          <a:ext cx="889000" cy="4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7" name="フローチャート : 判断 616"/>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38720</xdr:rowOff>
    </xdr:from>
    <xdr:ext cx="534377" cy="259045"/>
    <xdr:sp macro="" textlink="">
      <xdr:nvSpPr>
        <xdr:cNvPr id="618" name="テキスト ボックス 617"/>
        <xdr:cNvSpPr txBox="1"/>
      </xdr:nvSpPr>
      <xdr:spPr>
        <a:xfrm>
          <a:off x="13436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19" name="フローチャート : 判断 618"/>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57942</xdr:rowOff>
    </xdr:from>
    <xdr:ext cx="534377" cy="259045"/>
    <xdr:sp macro="" textlink="">
      <xdr:nvSpPr>
        <xdr:cNvPr id="620" name="テキスト ボックス 619"/>
        <xdr:cNvSpPr txBox="1"/>
      </xdr:nvSpPr>
      <xdr:spPr>
        <a:xfrm>
          <a:off x="12547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43008</xdr:rowOff>
    </xdr:from>
    <xdr:to>
      <xdr:col>23</xdr:col>
      <xdr:colOff>568325</xdr:colOff>
      <xdr:row>76</xdr:row>
      <xdr:rowOff>144608</xdr:rowOff>
    </xdr:to>
    <xdr:sp macro="" textlink="">
      <xdr:nvSpPr>
        <xdr:cNvPr id="626" name="円/楕円 625"/>
        <xdr:cNvSpPr/>
      </xdr:nvSpPr>
      <xdr:spPr>
        <a:xfrm>
          <a:off x="16268700" y="130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21435</xdr:rowOff>
    </xdr:from>
    <xdr:ext cx="534377" cy="259045"/>
    <xdr:sp macro="" textlink="">
      <xdr:nvSpPr>
        <xdr:cNvPr id="627" name="公債費該当値テキスト"/>
        <xdr:cNvSpPr txBox="1"/>
      </xdr:nvSpPr>
      <xdr:spPr>
        <a:xfrm>
          <a:off x="16370300" y="1305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8356</xdr:rowOff>
    </xdr:from>
    <xdr:to>
      <xdr:col>22</xdr:col>
      <xdr:colOff>415925</xdr:colOff>
      <xdr:row>76</xdr:row>
      <xdr:rowOff>109956</xdr:rowOff>
    </xdr:to>
    <xdr:sp macro="" textlink="">
      <xdr:nvSpPr>
        <xdr:cNvPr id="628" name="円/楕円 627"/>
        <xdr:cNvSpPr/>
      </xdr:nvSpPr>
      <xdr:spPr>
        <a:xfrm>
          <a:off x="15430500" y="130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101083</xdr:rowOff>
    </xdr:from>
    <xdr:ext cx="534377" cy="259045"/>
    <xdr:sp macro="" textlink="">
      <xdr:nvSpPr>
        <xdr:cNvPr id="629" name="テキスト ボックス 628"/>
        <xdr:cNvSpPr txBox="1"/>
      </xdr:nvSpPr>
      <xdr:spPr>
        <a:xfrm>
          <a:off x="15214111" y="131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138164</xdr:rowOff>
    </xdr:from>
    <xdr:to>
      <xdr:col>21</xdr:col>
      <xdr:colOff>212725</xdr:colOff>
      <xdr:row>76</xdr:row>
      <xdr:rowOff>68314</xdr:rowOff>
    </xdr:to>
    <xdr:sp macro="" textlink="">
      <xdr:nvSpPr>
        <xdr:cNvPr id="630" name="円/楕円 629"/>
        <xdr:cNvSpPr/>
      </xdr:nvSpPr>
      <xdr:spPr>
        <a:xfrm>
          <a:off x="14541500" y="129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59441</xdr:rowOff>
    </xdr:from>
    <xdr:ext cx="534377" cy="259045"/>
    <xdr:sp macro="" textlink="">
      <xdr:nvSpPr>
        <xdr:cNvPr id="631" name="テキスト ボックス 630"/>
        <xdr:cNvSpPr txBox="1"/>
      </xdr:nvSpPr>
      <xdr:spPr>
        <a:xfrm>
          <a:off x="14325111" y="130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96291</xdr:rowOff>
    </xdr:from>
    <xdr:to>
      <xdr:col>20</xdr:col>
      <xdr:colOff>9525</xdr:colOff>
      <xdr:row>76</xdr:row>
      <xdr:rowOff>26442</xdr:rowOff>
    </xdr:to>
    <xdr:sp macro="" textlink="">
      <xdr:nvSpPr>
        <xdr:cNvPr id="632" name="円/楕円 631"/>
        <xdr:cNvSpPr/>
      </xdr:nvSpPr>
      <xdr:spPr>
        <a:xfrm>
          <a:off x="13652500" y="12955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17569</xdr:rowOff>
    </xdr:from>
    <xdr:ext cx="534377" cy="259045"/>
    <xdr:sp macro="" textlink="">
      <xdr:nvSpPr>
        <xdr:cNvPr id="633" name="テキスト ボックス 632"/>
        <xdr:cNvSpPr txBox="1"/>
      </xdr:nvSpPr>
      <xdr:spPr>
        <a:xfrm>
          <a:off x="13436111" y="130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53219</xdr:rowOff>
    </xdr:from>
    <xdr:to>
      <xdr:col>18</xdr:col>
      <xdr:colOff>492125</xdr:colOff>
      <xdr:row>75</xdr:row>
      <xdr:rowOff>154818</xdr:rowOff>
    </xdr:to>
    <xdr:sp macro="" textlink="">
      <xdr:nvSpPr>
        <xdr:cNvPr id="634" name="円/楕円 633"/>
        <xdr:cNvSpPr/>
      </xdr:nvSpPr>
      <xdr:spPr>
        <a:xfrm>
          <a:off x="12763500" y="12911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145947</xdr:rowOff>
    </xdr:from>
    <xdr:ext cx="534377" cy="259045"/>
    <xdr:sp macro="" textlink="">
      <xdr:nvSpPr>
        <xdr:cNvPr id="635" name="テキスト ボックス 634"/>
        <xdr:cNvSpPr txBox="1"/>
      </xdr:nvSpPr>
      <xdr:spPr>
        <a:xfrm>
          <a:off x="12547111" y="1300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59" name="直線コネクタ 658"/>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0"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1" name="直線コネクタ 660"/>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2"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3" name="直線コネクタ 662"/>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110592</xdr:rowOff>
    </xdr:from>
    <xdr:to>
      <xdr:col>23</xdr:col>
      <xdr:colOff>517525</xdr:colOff>
      <xdr:row>97</xdr:row>
      <xdr:rowOff>44069</xdr:rowOff>
    </xdr:to>
    <xdr:cxnSp macro="">
      <xdr:nvCxnSpPr>
        <xdr:cNvPr id="664" name="直線コネクタ 663"/>
        <xdr:cNvCxnSpPr/>
      </xdr:nvCxnSpPr>
      <xdr:spPr>
        <a:xfrm flipV="1">
          <a:off x="15481300" y="16569792"/>
          <a:ext cx="8382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13682</xdr:rowOff>
    </xdr:from>
    <xdr:ext cx="469744" cy="259045"/>
    <xdr:sp macro="" textlink="">
      <xdr:nvSpPr>
        <xdr:cNvPr id="665" name="積立金平均値テキスト"/>
        <xdr:cNvSpPr txBox="1"/>
      </xdr:nvSpPr>
      <xdr:spPr>
        <a:xfrm>
          <a:off x="16370300" y="1664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6" name="フローチャート : 判断 665"/>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98476</xdr:rowOff>
    </xdr:from>
    <xdr:to>
      <xdr:col>22</xdr:col>
      <xdr:colOff>365125</xdr:colOff>
      <xdr:row>97</xdr:row>
      <xdr:rowOff>44069</xdr:rowOff>
    </xdr:to>
    <xdr:cxnSp macro="">
      <xdr:nvCxnSpPr>
        <xdr:cNvPr id="667" name="直線コネクタ 666"/>
        <xdr:cNvCxnSpPr/>
      </xdr:nvCxnSpPr>
      <xdr:spPr>
        <a:xfrm>
          <a:off x="14592300" y="16557676"/>
          <a:ext cx="8890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68" name="フローチャート : 判断 667"/>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69" name="テキスト ボックス 668"/>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150292</xdr:rowOff>
    </xdr:from>
    <xdr:to>
      <xdr:col>21</xdr:col>
      <xdr:colOff>161925</xdr:colOff>
      <xdr:row>96</xdr:row>
      <xdr:rowOff>98476</xdr:rowOff>
    </xdr:to>
    <xdr:cxnSp macro="">
      <xdr:nvCxnSpPr>
        <xdr:cNvPr id="670" name="直線コネクタ 669"/>
        <xdr:cNvCxnSpPr/>
      </xdr:nvCxnSpPr>
      <xdr:spPr>
        <a:xfrm>
          <a:off x="13703300" y="16438042"/>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1" name="フローチャート : 判断 670"/>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40428</xdr:rowOff>
    </xdr:from>
    <xdr:ext cx="469744" cy="259045"/>
    <xdr:sp macro="" textlink="">
      <xdr:nvSpPr>
        <xdr:cNvPr id="672" name="テキスト ボックス 671"/>
        <xdr:cNvSpPr txBox="1"/>
      </xdr:nvSpPr>
      <xdr:spPr>
        <a:xfrm>
          <a:off x="14357427" y="1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150292</xdr:rowOff>
    </xdr:from>
    <xdr:to>
      <xdr:col>19</xdr:col>
      <xdr:colOff>644525</xdr:colOff>
      <xdr:row>96</xdr:row>
      <xdr:rowOff>128270</xdr:rowOff>
    </xdr:to>
    <xdr:cxnSp macro="">
      <xdr:nvCxnSpPr>
        <xdr:cNvPr id="673" name="直線コネクタ 672"/>
        <xdr:cNvCxnSpPr/>
      </xdr:nvCxnSpPr>
      <xdr:spPr>
        <a:xfrm flipV="1">
          <a:off x="12814300" y="16438042"/>
          <a:ext cx="889000" cy="1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4" name="フローチャート : 判断 673"/>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5" name="テキスト ボックス 674"/>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6" name="フローチャート : 判断 675"/>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7" name="テキスト ボックス 676"/>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59792</xdr:rowOff>
    </xdr:from>
    <xdr:to>
      <xdr:col>23</xdr:col>
      <xdr:colOff>568325</xdr:colOff>
      <xdr:row>96</xdr:row>
      <xdr:rowOff>161392</xdr:rowOff>
    </xdr:to>
    <xdr:sp macro="" textlink="">
      <xdr:nvSpPr>
        <xdr:cNvPr id="683" name="円/楕円 682"/>
        <xdr:cNvSpPr/>
      </xdr:nvSpPr>
      <xdr:spPr>
        <a:xfrm>
          <a:off x="16268700" y="165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82669</xdr:rowOff>
    </xdr:from>
    <xdr:ext cx="469744" cy="259045"/>
    <xdr:sp macro="" textlink="">
      <xdr:nvSpPr>
        <xdr:cNvPr id="684" name="積立金該当値テキスト"/>
        <xdr:cNvSpPr txBox="1"/>
      </xdr:nvSpPr>
      <xdr:spPr>
        <a:xfrm>
          <a:off x="16370300" y="163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164719</xdr:rowOff>
    </xdr:from>
    <xdr:to>
      <xdr:col>22</xdr:col>
      <xdr:colOff>415925</xdr:colOff>
      <xdr:row>97</xdr:row>
      <xdr:rowOff>94869</xdr:rowOff>
    </xdr:to>
    <xdr:sp macro="" textlink="">
      <xdr:nvSpPr>
        <xdr:cNvPr id="685" name="円/楕円 684"/>
        <xdr:cNvSpPr/>
      </xdr:nvSpPr>
      <xdr:spPr>
        <a:xfrm>
          <a:off x="15430500" y="166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85996</xdr:rowOff>
    </xdr:from>
    <xdr:ext cx="469744" cy="259045"/>
    <xdr:sp macro="" textlink="">
      <xdr:nvSpPr>
        <xdr:cNvPr id="686" name="テキスト ボックス 685"/>
        <xdr:cNvSpPr txBox="1"/>
      </xdr:nvSpPr>
      <xdr:spPr>
        <a:xfrm>
          <a:off x="15246427" y="1671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47676</xdr:rowOff>
    </xdr:from>
    <xdr:to>
      <xdr:col>21</xdr:col>
      <xdr:colOff>212725</xdr:colOff>
      <xdr:row>96</xdr:row>
      <xdr:rowOff>149276</xdr:rowOff>
    </xdr:to>
    <xdr:sp macro="" textlink="">
      <xdr:nvSpPr>
        <xdr:cNvPr id="687" name="円/楕円 686"/>
        <xdr:cNvSpPr/>
      </xdr:nvSpPr>
      <xdr:spPr>
        <a:xfrm>
          <a:off x="14541500" y="165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165803</xdr:rowOff>
    </xdr:from>
    <xdr:ext cx="469744" cy="259045"/>
    <xdr:sp macro="" textlink="">
      <xdr:nvSpPr>
        <xdr:cNvPr id="688" name="テキスト ボックス 687"/>
        <xdr:cNvSpPr txBox="1"/>
      </xdr:nvSpPr>
      <xdr:spPr>
        <a:xfrm>
          <a:off x="14357427" y="1628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99492</xdr:rowOff>
    </xdr:from>
    <xdr:to>
      <xdr:col>20</xdr:col>
      <xdr:colOff>9525</xdr:colOff>
      <xdr:row>96</xdr:row>
      <xdr:rowOff>29642</xdr:rowOff>
    </xdr:to>
    <xdr:sp macro="" textlink="">
      <xdr:nvSpPr>
        <xdr:cNvPr id="689" name="円/楕円 688"/>
        <xdr:cNvSpPr/>
      </xdr:nvSpPr>
      <xdr:spPr>
        <a:xfrm>
          <a:off x="13652500" y="163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20769</xdr:rowOff>
    </xdr:from>
    <xdr:ext cx="469744" cy="259045"/>
    <xdr:sp macro="" textlink="">
      <xdr:nvSpPr>
        <xdr:cNvPr id="690" name="テキスト ボックス 689"/>
        <xdr:cNvSpPr txBox="1"/>
      </xdr:nvSpPr>
      <xdr:spPr>
        <a:xfrm>
          <a:off x="13468427" y="1647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77470</xdr:rowOff>
    </xdr:from>
    <xdr:to>
      <xdr:col>18</xdr:col>
      <xdr:colOff>492125</xdr:colOff>
      <xdr:row>97</xdr:row>
      <xdr:rowOff>7620</xdr:rowOff>
    </xdr:to>
    <xdr:sp macro="" textlink="">
      <xdr:nvSpPr>
        <xdr:cNvPr id="691" name="円/楕円 690"/>
        <xdr:cNvSpPr/>
      </xdr:nvSpPr>
      <xdr:spPr>
        <a:xfrm>
          <a:off x="127635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170197</xdr:rowOff>
    </xdr:from>
    <xdr:ext cx="469744" cy="259045"/>
    <xdr:sp macro="" textlink="">
      <xdr:nvSpPr>
        <xdr:cNvPr id="692" name="テキスト ボックス 691"/>
        <xdr:cNvSpPr txBox="1"/>
      </xdr:nvSpPr>
      <xdr:spPr>
        <a:xfrm>
          <a:off x="12579427" y="1662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3" name="直線コネクタ 70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4" name="テキスト ボックス 70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5" name="直線コネクタ 70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6" name="テキスト ボックス 70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7" name="直線コネクタ 70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8" name="テキスト ボックス 70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9" name="直線コネクタ 70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0" name="テキスト ボックス 70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1" name="直線コネクタ 71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2" name="テキスト ボックス 71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3" name="直線コネクタ 71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4" name="テキスト ボックス 71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101165</xdr:rowOff>
    </xdr:from>
    <xdr:to>
      <xdr:col>32</xdr:col>
      <xdr:colOff>186689</xdr:colOff>
      <xdr:row>39</xdr:row>
      <xdr:rowOff>96756</xdr:rowOff>
    </xdr:to>
    <xdr:cxnSp macro="">
      <xdr:nvCxnSpPr>
        <xdr:cNvPr id="718" name="直線コネクタ 717"/>
        <xdr:cNvCxnSpPr/>
      </xdr:nvCxnSpPr>
      <xdr:spPr>
        <a:xfrm flipV="1">
          <a:off x="22159595" y="5587565"/>
          <a:ext cx="1269" cy="1195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19"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20" name="直線コネクタ 719"/>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47842</xdr:rowOff>
    </xdr:from>
    <xdr:ext cx="469744" cy="259045"/>
    <xdr:sp macro="" textlink="">
      <xdr:nvSpPr>
        <xdr:cNvPr id="721" name="投資及び出資金最大値テキスト"/>
        <xdr:cNvSpPr txBox="1"/>
      </xdr:nvSpPr>
      <xdr:spPr>
        <a:xfrm>
          <a:off x="22212300" y="53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32</xdr:row>
      <xdr:rowOff>101165</xdr:rowOff>
    </xdr:from>
    <xdr:to>
      <xdr:col>32</xdr:col>
      <xdr:colOff>276225</xdr:colOff>
      <xdr:row>32</xdr:row>
      <xdr:rowOff>101165</xdr:rowOff>
    </xdr:to>
    <xdr:cxnSp macro="">
      <xdr:nvCxnSpPr>
        <xdr:cNvPr id="722" name="直線コネクタ 721"/>
        <xdr:cNvCxnSpPr/>
      </xdr:nvCxnSpPr>
      <xdr:spPr>
        <a:xfrm>
          <a:off x="22072600" y="55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122229</xdr:rowOff>
    </xdr:from>
    <xdr:to>
      <xdr:col>32</xdr:col>
      <xdr:colOff>187325</xdr:colOff>
      <xdr:row>37</xdr:row>
      <xdr:rowOff>24257</xdr:rowOff>
    </xdr:to>
    <xdr:cxnSp macro="">
      <xdr:nvCxnSpPr>
        <xdr:cNvPr id="723" name="直線コネクタ 722"/>
        <xdr:cNvCxnSpPr/>
      </xdr:nvCxnSpPr>
      <xdr:spPr>
        <a:xfrm flipV="1">
          <a:off x="21323300" y="6294429"/>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147664</xdr:rowOff>
    </xdr:from>
    <xdr:ext cx="469744" cy="259045"/>
    <xdr:sp macro="" textlink="">
      <xdr:nvSpPr>
        <xdr:cNvPr id="724" name="投資及び出資金平均値テキスト"/>
        <xdr:cNvSpPr txBox="1"/>
      </xdr:nvSpPr>
      <xdr:spPr>
        <a:xfrm>
          <a:off x="22212300" y="6319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169237</xdr:rowOff>
    </xdr:from>
    <xdr:to>
      <xdr:col>32</xdr:col>
      <xdr:colOff>238125</xdr:colOff>
      <xdr:row>37</xdr:row>
      <xdr:rowOff>99387</xdr:rowOff>
    </xdr:to>
    <xdr:sp macro="" textlink="">
      <xdr:nvSpPr>
        <xdr:cNvPr id="725" name="フローチャート : 判断 724"/>
        <xdr:cNvSpPr/>
      </xdr:nvSpPr>
      <xdr:spPr>
        <a:xfrm>
          <a:off x="22110700" y="634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19195</xdr:rowOff>
    </xdr:from>
    <xdr:to>
      <xdr:col>31</xdr:col>
      <xdr:colOff>34925</xdr:colOff>
      <xdr:row>37</xdr:row>
      <xdr:rowOff>24257</xdr:rowOff>
    </xdr:to>
    <xdr:cxnSp macro="">
      <xdr:nvCxnSpPr>
        <xdr:cNvPr id="726" name="直線コネクタ 725"/>
        <xdr:cNvCxnSpPr/>
      </xdr:nvCxnSpPr>
      <xdr:spPr>
        <a:xfrm>
          <a:off x="20434300" y="6362845"/>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99677</xdr:rowOff>
    </xdr:from>
    <xdr:to>
      <xdr:col>31</xdr:col>
      <xdr:colOff>85725</xdr:colOff>
      <xdr:row>37</xdr:row>
      <xdr:rowOff>29827</xdr:rowOff>
    </xdr:to>
    <xdr:sp macro="" textlink="">
      <xdr:nvSpPr>
        <xdr:cNvPr id="727" name="フローチャート : 判断 726"/>
        <xdr:cNvSpPr/>
      </xdr:nvSpPr>
      <xdr:spPr>
        <a:xfrm>
          <a:off x="21272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46354</xdr:rowOff>
    </xdr:from>
    <xdr:ext cx="469744" cy="259045"/>
    <xdr:sp macro="" textlink="">
      <xdr:nvSpPr>
        <xdr:cNvPr id="728" name="テキスト ボックス 727"/>
        <xdr:cNvSpPr txBox="1"/>
      </xdr:nvSpPr>
      <xdr:spPr>
        <a:xfrm>
          <a:off x="21088427" y="604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8255</xdr:rowOff>
    </xdr:from>
    <xdr:to>
      <xdr:col>29</xdr:col>
      <xdr:colOff>517525</xdr:colOff>
      <xdr:row>37</xdr:row>
      <xdr:rowOff>19195</xdr:rowOff>
    </xdr:to>
    <xdr:cxnSp macro="">
      <xdr:nvCxnSpPr>
        <xdr:cNvPr id="729" name="直線コネクタ 728"/>
        <xdr:cNvCxnSpPr/>
      </xdr:nvCxnSpPr>
      <xdr:spPr>
        <a:xfrm>
          <a:off x="19545300" y="5323205"/>
          <a:ext cx="889000" cy="10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135763</xdr:rowOff>
    </xdr:from>
    <xdr:to>
      <xdr:col>29</xdr:col>
      <xdr:colOff>568325</xdr:colOff>
      <xdr:row>36</xdr:row>
      <xdr:rowOff>65913</xdr:rowOff>
    </xdr:to>
    <xdr:sp macro="" textlink="">
      <xdr:nvSpPr>
        <xdr:cNvPr id="730" name="フローチャート : 判断 729"/>
        <xdr:cNvSpPr/>
      </xdr:nvSpPr>
      <xdr:spPr>
        <a:xfrm>
          <a:off x="20383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82440</xdr:rowOff>
    </xdr:from>
    <xdr:ext cx="469744" cy="259045"/>
    <xdr:sp macro="" textlink="">
      <xdr:nvSpPr>
        <xdr:cNvPr id="731" name="テキスト ボックス 730"/>
        <xdr:cNvSpPr txBox="1"/>
      </xdr:nvSpPr>
      <xdr:spPr>
        <a:xfrm>
          <a:off x="20199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8255</xdr:rowOff>
    </xdr:from>
    <xdr:to>
      <xdr:col>28</xdr:col>
      <xdr:colOff>314325</xdr:colOff>
      <xdr:row>36</xdr:row>
      <xdr:rowOff>154722</xdr:rowOff>
    </xdr:to>
    <xdr:cxnSp macro="">
      <xdr:nvCxnSpPr>
        <xdr:cNvPr id="732" name="直線コネクタ 731"/>
        <xdr:cNvCxnSpPr/>
      </xdr:nvCxnSpPr>
      <xdr:spPr>
        <a:xfrm flipV="1">
          <a:off x="18656300" y="5323205"/>
          <a:ext cx="889000" cy="100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77470</xdr:rowOff>
    </xdr:from>
    <xdr:to>
      <xdr:col>28</xdr:col>
      <xdr:colOff>365125</xdr:colOff>
      <xdr:row>37</xdr:row>
      <xdr:rowOff>7620</xdr:rowOff>
    </xdr:to>
    <xdr:sp macro="" textlink="">
      <xdr:nvSpPr>
        <xdr:cNvPr id="733" name="フローチャート : 判断 732"/>
        <xdr:cNvSpPr/>
      </xdr:nvSpPr>
      <xdr:spPr>
        <a:xfrm>
          <a:off x="19494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170197</xdr:rowOff>
    </xdr:from>
    <xdr:ext cx="469744" cy="259045"/>
    <xdr:sp macro="" textlink="">
      <xdr:nvSpPr>
        <xdr:cNvPr id="734" name="テキスト ボックス 733"/>
        <xdr:cNvSpPr txBox="1"/>
      </xdr:nvSpPr>
      <xdr:spPr>
        <a:xfrm>
          <a:off x="19310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29464</xdr:rowOff>
    </xdr:from>
    <xdr:to>
      <xdr:col>27</xdr:col>
      <xdr:colOff>161925</xdr:colOff>
      <xdr:row>36</xdr:row>
      <xdr:rowOff>131064</xdr:rowOff>
    </xdr:to>
    <xdr:sp macro="" textlink="">
      <xdr:nvSpPr>
        <xdr:cNvPr id="735" name="フローチャート : 判断 734"/>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147591</xdr:rowOff>
    </xdr:from>
    <xdr:ext cx="469744" cy="259045"/>
    <xdr:sp macro="" textlink="">
      <xdr:nvSpPr>
        <xdr:cNvPr id="736" name="テキスト ボックス 735"/>
        <xdr:cNvSpPr txBox="1"/>
      </xdr:nvSpPr>
      <xdr:spPr>
        <a:xfrm>
          <a:off x="18421427"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71429</xdr:rowOff>
    </xdr:from>
    <xdr:to>
      <xdr:col>32</xdr:col>
      <xdr:colOff>238125</xdr:colOff>
      <xdr:row>37</xdr:row>
      <xdr:rowOff>1579</xdr:rowOff>
    </xdr:to>
    <xdr:sp macro="" textlink="">
      <xdr:nvSpPr>
        <xdr:cNvPr id="742" name="円/楕円 741"/>
        <xdr:cNvSpPr/>
      </xdr:nvSpPr>
      <xdr:spPr>
        <a:xfrm>
          <a:off x="22110700" y="6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94306</xdr:rowOff>
    </xdr:from>
    <xdr:ext cx="469744" cy="259045"/>
    <xdr:sp macro="" textlink="">
      <xdr:nvSpPr>
        <xdr:cNvPr id="743" name="投資及び出資金該当値テキスト"/>
        <xdr:cNvSpPr txBox="1"/>
      </xdr:nvSpPr>
      <xdr:spPr>
        <a:xfrm>
          <a:off x="22212300" y="609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144907</xdr:rowOff>
    </xdr:from>
    <xdr:to>
      <xdr:col>31</xdr:col>
      <xdr:colOff>85725</xdr:colOff>
      <xdr:row>37</xdr:row>
      <xdr:rowOff>75057</xdr:rowOff>
    </xdr:to>
    <xdr:sp macro="" textlink="">
      <xdr:nvSpPr>
        <xdr:cNvPr id="744" name="円/楕円 743"/>
        <xdr:cNvSpPr/>
      </xdr:nvSpPr>
      <xdr:spPr>
        <a:xfrm>
          <a:off x="21272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66184</xdr:rowOff>
    </xdr:from>
    <xdr:ext cx="469744" cy="259045"/>
    <xdr:sp macro="" textlink="">
      <xdr:nvSpPr>
        <xdr:cNvPr id="745" name="テキスト ボックス 744"/>
        <xdr:cNvSpPr txBox="1"/>
      </xdr:nvSpPr>
      <xdr:spPr>
        <a:xfrm>
          <a:off x="21088427" y="640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139845</xdr:rowOff>
    </xdr:from>
    <xdr:to>
      <xdr:col>29</xdr:col>
      <xdr:colOff>568325</xdr:colOff>
      <xdr:row>37</xdr:row>
      <xdr:rowOff>69995</xdr:rowOff>
    </xdr:to>
    <xdr:sp macro="" textlink="">
      <xdr:nvSpPr>
        <xdr:cNvPr id="746" name="円/楕円 745"/>
        <xdr:cNvSpPr/>
      </xdr:nvSpPr>
      <xdr:spPr>
        <a:xfrm>
          <a:off x="203835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61122</xdr:rowOff>
    </xdr:from>
    <xdr:ext cx="469744" cy="259045"/>
    <xdr:sp macro="" textlink="">
      <xdr:nvSpPr>
        <xdr:cNvPr id="747" name="テキスト ボックス 746"/>
        <xdr:cNvSpPr txBox="1"/>
      </xdr:nvSpPr>
      <xdr:spPr>
        <a:xfrm>
          <a:off x="20199427" y="64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128905</xdr:rowOff>
    </xdr:from>
    <xdr:to>
      <xdr:col>28</xdr:col>
      <xdr:colOff>365125</xdr:colOff>
      <xdr:row>31</xdr:row>
      <xdr:rowOff>59055</xdr:rowOff>
    </xdr:to>
    <xdr:sp macro="" textlink="">
      <xdr:nvSpPr>
        <xdr:cNvPr id="748" name="円/楕円 747"/>
        <xdr:cNvSpPr/>
      </xdr:nvSpPr>
      <xdr:spPr>
        <a:xfrm>
          <a:off x="19494500" y="52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75582</xdr:rowOff>
    </xdr:from>
    <xdr:ext cx="469744" cy="259045"/>
    <xdr:sp macro="" textlink="">
      <xdr:nvSpPr>
        <xdr:cNvPr id="749" name="テキスト ボックス 748"/>
        <xdr:cNvSpPr txBox="1"/>
      </xdr:nvSpPr>
      <xdr:spPr>
        <a:xfrm>
          <a:off x="19310427" y="504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103922</xdr:rowOff>
    </xdr:from>
    <xdr:to>
      <xdr:col>27</xdr:col>
      <xdr:colOff>161925</xdr:colOff>
      <xdr:row>37</xdr:row>
      <xdr:rowOff>34072</xdr:rowOff>
    </xdr:to>
    <xdr:sp macro="" textlink="">
      <xdr:nvSpPr>
        <xdr:cNvPr id="750" name="円/楕円 749"/>
        <xdr:cNvSpPr/>
      </xdr:nvSpPr>
      <xdr:spPr>
        <a:xfrm>
          <a:off x="18605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25199</xdr:rowOff>
    </xdr:from>
    <xdr:ext cx="469744" cy="259045"/>
    <xdr:sp macro="" textlink="">
      <xdr:nvSpPr>
        <xdr:cNvPr id="751" name="テキスト ボックス 750"/>
        <xdr:cNvSpPr txBox="1"/>
      </xdr:nvSpPr>
      <xdr:spPr>
        <a:xfrm>
          <a:off x="18421427" y="636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2" name="直線コネクタ 76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3" name="テキスト ボックス 76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4" name="直線コネクタ 76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5" name="テキスト ボックス 76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6" name="直線コネクタ 76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7" name="テキスト ボックス 76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8" name="直線コネクタ 76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9" name="テキスト ボックス 76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3" name="直線コネクタ 772"/>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4"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5" name="直線コネクタ 774"/>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6"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7" name="直線コネクタ 776"/>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71143</xdr:rowOff>
    </xdr:from>
    <xdr:to>
      <xdr:col>32</xdr:col>
      <xdr:colOff>187325</xdr:colOff>
      <xdr:row>58</xdr:row>
      <xdr:rowOff>92860</xdr:rowOff>
    </xdr:to>
    <xdr:cxnSp macro="">
      <xdr:nvCxnSpPr>
        <xdr:cNvPr id="778" name="直線コネクタ 777"/>
        <xdr:cNvCxnSpPr/>
      </xdr:nvCxnSpPr>
      <xdr:spPr>
        <a:xfrm>
          <a:off x="21323300" y="1001524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68115</xdr:rowOff>
    </xdr:from>
    <xdr:ext cx="534377" cy="259045"/>
    <xdr:sp macro="" textlink="">
      <xdr:nvSpPr>
        <xdr:cNvPr id="779" name="貸付金平均値テキスト"/>
        <xdr:cNvSpPr txBox="1"/>
      </xdr:nvSpPr>
      <xdr:spPr>
        <a:xfrm>
          <a:off x="22212300" y="9326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80" name="フローチャート : 判断 779"/>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9284</xdr:rowOff>
    </xdr:from>
    <xdr:to>
      <xdr:col>31</xdr:col>
      <xdr:colOff>34925</xdr:colOff>
      <xdr:row>58</xdr:row>
      <xdr:rowOff>71143</xdr:rowOff>
    </xdr:to>
    <xdr:cxnSp macro="">
      <xdr:nvCxnSpPr>
        <xdr:cNvPr id="781" name="直線コネクタ 780"/>
        <xdr:cNvCxnSpPr/>
      </xdr:nvCxnSpPr>
      <xdr:spPr>
        <a:xfrm>
          <a:off x="20434300" y="9610484"/>
          <a:ext cx="889000" cy="40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2" name="フローチャート : 判断 781"/>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125074</xdr:rowOff>
    </xdr:from>
    <xdr:ext cx="534377" cy="259045"/>
    <xdr:sp macro="" textlink="">
      <xdr:nvSpPr>
        <xdr:cNvPr id="783" name="テキスト ボックス 782"/>
        <xdr:cNvSpPr txBox="1"/>
      </xdr:nvSpPr>
      <xdr:spPr>
        <a:xfrm>
          <a:off x="21056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9284</xdr:rowOff>
    </xdr:from>
    <xdr:to>
      <xdr:col>29</xdr:col>
      <xdr:colOff>517525</xdr:colOff>
      <xdr:row>58</xdr:row>
      <xdr:rowOff>131013</xdr:rowOff>
    </xdr:to>
    <xdr:cxnSp macro="">
      <xdr:nvCxnSpPr>
        <xdr:cNvPr id="784" name="直線コネクタ 783"/>
        <xdr:cNvCxnSpPr/>
      </xdr:nvCxnSpPr>
      <xdr:spPr>
        <a:xfrm flipV="1">
          <a:off x="19545300" y="9610484"/>
          <a:ext cx="889000" cy="46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5" name="フローチャート : 判断 784"/>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64312</xdr:rowOff>
    </xdr:from>
    <xdr:ext cx="534377" cy="259045"/>
    <xdr:sp macro="" textlink="">
      <xdr:nvSpPr>
        <xdr:cNvPr id="786" name="テキスト ボックス 785"/>
        <xdr:cNvSpPr txBox="1"/>
      </xdr:nvSpPr>
      <xdr:spPr>
        <a:xfrm>
          <a:off x="20167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130602</xdr:rowOff>
    </xdr:from>
    <xdr:to>
      <xdr:col>28</xdr:col>
      <xdr:colOff>314325</xdr:colOff>
      <xdr:row>58</xdr:row>
      <xdr:rowOff>131013</xdr:rowOff>
    </xdr:to>
    <xdr:cxnSp macro="">
      <xdr:nvCxnSpPr>
        <xdr:cNvPr id="787" name="直線コネクタ 786"/>
        <xdr:cNvCxnSpPr/>
      </xdr:nvCxnSpPr>
      <xdr:spPr>
        <a:xfrm>
          <a:off x="18656300" y="1007470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8" name="フローチャート : 判断 787"/>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7939</xdr:rowOff>
    </xdr:from>
    <xdr:ext cx="534377" cy="259045"/>
    <xdr:sp macro="" textlink="">
      <xdr:nvSpPr>
        <xdr:cNvPr id="789" name="テキスト ボックス 788"/>
        <xdr:cNvSpPr txBox="1"/>
      </xdr:nvSpPr>
      <xdr:spPr>
        <a:xfrm>
          <a:off x="19278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90" name="フローチャート : 判断 789"/>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83926</xdr:rowOff>
    </xdr:from>
    <xdr:ext cx="534377" cy="259045"/>
    <xdr:sp macro="" textlink="">
      <xdr:nvSpPr>
        <xdr:cNvPr id="791" name="テキスト ボックス 790"/>
        <xdr:cNvSpPr txBox="1"/>
      </xdr:nvSpPr>
      <xdr:spPr>
        <a:xfrm>
          <a:off x="18389111" y="89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42060</xdr:rowOff>
    </xdr:from>
    <xdr:to>
      <xdr:col>32</xdr:col>
      <xdr:colOff>238125</xdr:colOff>
      <xdr:row>58</xdr:row>
      <xdr:rowOff>143660</xdr:rowOff>
    </xdr:to>
    <xdr:sp macro="" textlink="">
      <xdr:nvSpPr>
        <xdr:cNvPr id="797" name="円/楕円 796"/>
        <xdr:cNvSpPr/>
      </xdr:nvSpPr>
      <xdr:spPr>
        <a:xfrm>
          <a:off x="22110700" y="99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128437</xdr:rowOff>
    </xdr:from>
    <xdr:ext cx="469744" cy="259045"/>
    <xdr:sp macro="" textlink="">
      <xdr:nvSpPr>
        <xdr:cNvPr id="798" name="貸付金該当値テキスト"/>
        <xdr:cNvSpPr txBox="1"/>
      </xdr:nvSpPr>
      <xdr:spPr>
        <a:xfrm>
          <a:off x="22212300" y="990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20343</xdr:rowOff>
    </xdr:from>
    <xdr:to>
      <xdr:col>31</xdr:col>
      <xdr:colOff>85725</xdr:colOff>
      <xdr:row>58</xdr:row>
      <xdr:rowOff>121943</xdr:rowOff>
    </xdr:to>
    <xdr:sp macro="" textlink="">
      <xdr:nvSpPr>
        <xdr:cNvPr id="799" name="円/楕円 798"/>
        <xdr:cNvSpPr/>
      </xdr:nvSpPr>
      <xdr:spPr>
        <a:xfrm>
          <a:off x="21272500" y="99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113070</xdr:rowOff>
    </xdr:from>
    <xdr:ext cx="469744" cy="259045"/>
    <xdr:sp macro="" textlink="">
      <xdr:nvSpPr>
        <xdr:cNvPr id="800" name="テキスト ボックス 799"/>
        <xdr:cNvSpPr txBox="1"/>
      </xdr:nvSpPr>
      <xdr:spPr>
        <a:xfrm>
          <a:off x="21088427" y="1005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129934</xdr:rowOff>
    </xdr:from>
    <xdr:to>
      <xdr:col>29</xdr:col>
      <xdr:colOff>568325</xdr:colOff>
      <xdr:row>56</xdr:row>
      <xdr:rowOff>60084</xdr:rowOff>
    </xdr:to>
    <xdr:sp macro="" textlink="">
      <xdr:nvSpPr>
        <xdr:cNvPr id="801" name="円/楕円 800"/>
        <xdr:cNvSpPr/>
      </xdr:nvSpPr>
      <xdr:spPr>
        <a:xfrm>
          <a:off x="20383500" y="95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51211</xdr:rowOff>
    </xdr:from>
    <xdr:ext cx="534377" cy="259045"/>
    <xdr:sp macro="" textlink="">
      <xdr:nvSpPr>
        <xdr:cNvPr id="802" name="テキスト ボックス 801"/>
        <xdr:cNvSpPr txBox="1"/>
      </xdr:nvSpPr>
      <xdr:spPr>
        <a:xfrm>
          <a:off x="20167111" y="96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80213</xdr:rowOff>
    </xdr:from>
    <xdr:to>
      <xdr:col>28</xdr:col>
      <xdr:colOff>365125</xdr:colOff>
      <xdr:row>59</xdr:row>
      <xdr:rowOff>10363</xdr:rowOff>
    </xdr:to>
    <xdr:sp macro="" textlink="">
      <xdr:nvSpPr>
        <xdr:cNvPr id="803" name="円/楕円 802"/>
        <xdr:cNvSpPr/>
      </xdr:nvSpPr>
      <xdr:spPr>
        <a:xfrm>
          <a:off x="19494500" y="100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1490</xdr:rowOff>
    </xdr:from>
    <xdr:ext cx="378565" cy="259045"/>
    <xdr:sp macro="" textlink="">
      <xdr:nvSpPr>
        <xdr:cNvPr id="804" name="テキスト ボックス 803"/>
        <xdr:cNvSpPr txBox="1"/>
      </xdr:nvSpPr>
      <xdr:spPr>
        <a:xfrm>
          <a:off x="19356017" y="1011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79802</xdr:rowOff>
    </xdr:from>
    <xdr:to>
      <xdr:col>27</xdr:col>
      <xdr:colOff>161925</xdr:colOff>
      <xdr:row>59</xdr:row>
      <xdr:rowOff>9952</xdr:rowOff>
    </xdr:to>
    <xdr:sp macro="" textlink="">
      <xdr:nvSpPr>
        <xdr:cNvPr id="805" name="円/楕円 804"/>
        <xdr:cNvSpPr/>
      </xdr:nvSpPr>
      <xdr:spPr>
        <a:xfrm>
          <a:off x="18605500" y="100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1079</xdr:rowOff>
    </xdr:from>
    <xdr:ext cx="378565" cy="259045"/>
    <xdr:sp macro="" textlink="">
      <xdr:nvSpPr>
        <xdr:cNvPr id="806" name="テキスト ボックス 805"/>
        <xdr:cNvSpPr txBox="1"/>
      </xdr:nvSpPr>
      <xdr:spPr>
        <a:xfrm>
          <a:off x="18467017" y="1011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9" name="テキスト ボックス 81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1" name="テキスト ボックス 82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3" name="テキスト ボックス 82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5" name="テキスト ボックス 82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9" name="直線コネクタ 828"/>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30"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31" name="直線コネクタ 830"/>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2"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3" name="直線コネクタ 832"/>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75509</xdr:rowOff>
    </xdr:from>
    <xdr:to>
      <xdr:col>32</xdr:col>
      <xdr:colOff>187325</xdr:colOff>
      <xdr:row>74</xdr:row>
      <xdr:rowOff>144363</xdr:rowOff>
    </xdr:to>
    <xdr:cxnSp macro="">
      <xdr:nvCxnSpPr>
        <xdr:cNvPr id="834" name="直線コネクタ 833"/>
        <xdr:cNvCxnSpPr/>
      </xdr:nvCxnSpPr>
      <xdr:spPr>
        <a:xfrm flipV="1">
          <a:off x="21323300" y="12762809"/>
          <a:ext cx="8382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90644</xdr:rowOff>
    </xdr:from>
    <xdr:ext cx="534377" cy="259045"/>
    <xdr:sp macro="" textlink="">
      <xdr:nvSpPr>
        <xdr:cNvPr id="835" name="繰出金平均値テキスト"/>
        <xdr:cNvSpPr txBox="1"/>
      </xdr:nvSpPr>
      <xdr:spPr>
        <a:xfrm>
          <a:off x="22212300" y="12777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6" name="フローチャート : 判断 835"/>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144363</xdr:rowOff>
    </xdr:from>
    <xdr:to>
      <xdr:col>31</xdr:col>
      <xdr:colOff>34925</xdr:colOff>
      <xdr:row>76</xdr:row>
      <xdr:rowOff>13284</xdr:rowOff>
    </xdr:to>
    <xdr:cxnSp macro="">
      <xdr:nvCxnSpPr>
        <xdr:cNvPr id="837" name="直線コネクタ 836"/>
        <xdr:cNvCxnSpPr/>
      </xdr:nvCxnSpPr>
      <xdr:spPr>
        <a:xfrm flipV="1">
          <a:off x="20434300" y="12831663"/>
          <a:ext cx="889000" cy="2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8" name="フローチャート : 判断 837"/>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9" name="テキスト ボックス 838"/>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109662</xdr:rowOff>
    </xdr:from>
    <xdr:to>
      <xdr:col>29</xdr:col>
      <xdr:colOff>517525</xdr:colOff>
      <xdr:row>76</xdr:row>
      <xdr:rowOff>13284</xdr:rowOff>
    </xdr:to>
    <xdr:cxnSp macro="">
      <xdr:nvCxnSpPr>
        <xdr:cNvPr id="840" name="直線コネクタ 839"/>
        <xdr:cNvCxnSpPr/>
      </xdr:nvCxnSpPr>
      <xdr:spPr>
        <a:xfrm>
          <a:off x="19545300" y="12968412"/>
          <a:ext cx="8890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41" name="フローチャート : 判断 840"/>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117279</xdr:rowOff>
    </xdr:from>
    <xdr:ext cx="534377" cy="259045"/>
    <xdr:sp macro="" textlink="">
      <xdr:nvSpPr>
        <xdr:cNvPr id="842" name="テキスト ボックス 841"/>
        <xdr:cNvSpPr txBox="1"/>
      </xdr:nvSpPr>
      <xdr:spPr>
        <a:xfrm>
          <a:off x="20167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109662</xdr:rowOff>
    </xdr:from>
    <xdr:to>
      <xdr:col>28</xdr:col>
      <xdr:colOff>314325</xdr:colOff>
      <xdr:row>75</xdr:row>
      <xdr:rowOff>162286</xdr:rowOff>
    </xdr:to>
    <xdr:cxnSp macro="">
      <xdr:nvCxnSpPr>
        <xdr:cNvPr id="843" name="直線コネクタ 842"/>
        <xdr:cNvCxnSpPr/>
      </xdr:nvCxnSpPr>
      <xdr:spPr>
        <a:xfrm flipV="1">
          <a:off x="18656300" y="12968412"/>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4" name="フローチャート : 判断 843"/>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5" name="テキスト ボックス 844"/>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6" name="フローチャート : 判断 845"/>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7" name="テキスト ボックス 846"/>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24709</xdr:rowOff>
    </xdr:from>
    <xdr:to>
      <xdr:col>32</xdr:col>
      <xdr:colOff>238125</xdr:colOff>
      <xdr:row>74</xdr:row>
      <xdr:rowOff>126309</xdr:rowOff>
    </xdr:to>
    <xdr:sp macro="" textlink="">
      <xdr:nvSpPr>
        <xdr:cNvPr id="853" name="円/楕円 852"/>
        <xdr:cNvSpPr/>
      </xdr:nvSpPr>
      <xdr:spPr>
        <a:xfrm>
          <a:off x="22110700" y="127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47586</xdr:rowOff>
    </xdr:from>
    <xdr:ext cx="534377" cy="259045"/>
    <xdr:sp macro="" textlink="">
      <xdr:nvSpPr>
        <xdr:cNvPr id="854" name="繰出金該当値テキスト"/>
        <xdr:cNvSpPr txBox="1"/>
      </xdr:nvSpPr>
      <xdr:spPr>
        <a:xfrm>
          <a:off x="22212300" y="1256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36,404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93563</xdr:rowOff>
    </xdr:from>
    <xdr:to>
      <xdr:col>31</xdr:col>
      <xdr:colOff>85725</xdr:colOff>
      <xdr:row>75</xdr:row>
      <xdr:rowOff>23713</xdr:rowOff>
    </xdr:to>
    <xdr:sp macro="" textlink="">
      <xdr:nvSpPr>
        <xdr:cNvPr id="855" name="円/楕円 854"/>
        <xdr:cNvSpPr/>
      </xdr:nvSpPr>
      <xdr:spPr>
        <a:xfrm>
          <a:off x="21272500" y="1278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14840</xdr:rowOff>
    </xdr:from>
    <xdr:ext cx="534377" cy="259045"/>
    <xdr:sp macro="" textlink="">
      <xdr:nvSpPr>
        <xdr:cNvPr id="856" name="テキスト ボックス 855"/>
        <xdr:cNvSpPr txBox="1"/>
      </xdr:nvSpPr>
      <xdr:spPr>
        <a:xfrm>
          <a:off x="21056111" y="128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133934</xdr:rowOff>
    </xdr:from>
    <xdr:to>
      <xdr:col>29</xdr:col>
      <xdr:colOff>568325</xdr:colOff>
      <xdr:row>76</xdr:row>
      <xdr:rowOff>64084</xdr:rowOff>
    </xdr:to>
    <xdr:sp macro="" textlink="">
      <xdr:nvSpPr>
        <xdr:cNvPr id="857" name="円/楕円 856"/>
        <xdr:cNvSpPr/>
      </xdr:nvSpPr>
      <xdr:spPr>
        <a:xfrm>
          <a:off x="20383500" y="129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55211</xdr:rowOff>
    </xdr:from>
    <xdr:ext cx="534377" cy="259045"/>
    <xdr:sp macro="" textlink="">
      <xdr:nvSpPr>
        <xdr:cNvPr id="858" name="テキスト ボックス 857"/>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58862</xdr:rowOff>
    </xdr:from>
    <xdr:to>
      <xdr:col>28</xdr:col>
      <xdr:colOff>365125</xdr:colOff>
      <xdr:row>75</xdr:row>
      <xdr:rowOff>160462</xdr:rowOff>
    </xdr:to>
    <xdr:sp macro="" textlink="">
      <xdr:nvSpPr>
        <xdr:cNvPr id="859" name="円/楕円 858"/>
        <xdr:cNvSpPr/>
      </xdr:nvSpPr>
      <xdr:spPr>
        <a:xfrm>
          <a:off x="19494500" y="129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151589</xdr:rowOff>
    </xdr:from>
    <xdr:ext cx="534377" cy="259045"/>
    <xdr:sp macro="" textlink="">
      <xdr:nvSpPr>
        <xdr:cNvPr id="860" name="テキスト ボックス 859"/>
        <xdr:cNvSpPr txBox="1"/>
      </xdr:nvSpPr>
      <xdr:spPr>
        <a:xfrm>
          <a:off x="19278111" y="130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111485</xdr:rowOff>
    </xdr:from>
    <xdr:to>
      <xdr:col>27</xdr:col>
      <xdr:colOff>161925</xdr:colOff>
      <xdr:row>76</xdr:row>
      <xdr:rowOff>41635</xdr:rowOff>
    </xdr:to>
    <xdr:sp macro="" textlink="">
      <xdr:nvSpPr>
        <xdr:cNvPr id="861" name="円/楕円 860"/>
        <xdr:cNvSpPr/>
      </xdr:nvSpPr>
      <xdr:spPr>
        <a:xfrm>
          <a:off x="18605500" y="129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32763</xdr:rowOff>
    </xdr:from>
    <xdr:ext cx="534377" cy="259045"/>
    <xdr:sp macro="" textlink="">
      <xdr:nvSpPr>
        <xdr:cNvPr id="862" name="テキスト ボックス 861"/>
        <xdr:cNvSpPr txBox="1"/>
      </xdr:nvSpPr>
      <xdr:spPr>
        <a:xfrm>
          <a:off x="18389111" y="1306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rPr>
            <a:t>　普通建設事業費（更新整備）については、公営住宅建設事業や小学校及び中学校施設における耐震改修工事を引き続き行っており、類似団体と比べコストが高くなっています。</a:t>
          </a:r>
        </a:p>
        <a:p>
          <a:r>
            <a:rPr kumimoji="1" lang="ja-JP" altLang="en-US" sz="1300" baseline="0">
              <a:solidFill>
                <a:sysClr val="windowText" lastClr="000000"/>
              </a:solidFill>
              <a:latin typeface="ＭＳ Ｐゴシック"/>
            </a:rPr>
            <a:t>　また、過去の借金返済のための公債費については、平成</a:t>
          </a:r>
          <a:r>
            <a:rPr kumimoji="1" lang="en-US" altLang="ja-JP" sz="1300" baseline="0">
              <a:solidFill>
                <a:sysClr val="windowText" lastClr="000000"/>
              </a:solidFill>
              <a:latin typeface="ＭＳ Ｐゴシック"/>
            </a:rPr>
            <a:t>18</a:t>
          </a:r>
          <a:r>
            <a:rPr kumimoji="1" lang="ja-JP" altLang="en-US" sz="1300" baseline="0">
              <a:solidFill>
                <a:sysClr val="windowText" lastClr="000000"/>
              </a:solidFill>
              <a:latin typeface="ＭＳ Ｐゴシック"/>
            </a:rPr>
            <a:t>年度のピーク以後は借入抑制等や平成</a:t>
          </a:r>
          <a:r>
            <a:rPr kumimoji="1" lang="en-US" altLang="ja-JP" sz="1300" baseline="0">
              <a:solidFill>
                <a:sysClr val="windowText" lastClr="000000"/>
              </a:solidFill>
              <a:latin typeface="ＭＳ Ｐゴシック"/>
            </a:rPr>
            <a:t>4</a:t>
          </a:r>
          <a:r>
            <a:rPr kumimoji="1" lang="ja-JP" altLang="en-US" sz="1300" baseline="0">
              <a:solidFill>
                <a:sysClr val="windowText" lastClr="000000"/>
              </a:solidFill>
              <a:latin typeface="ＭＳ Ｐゴシック"/>
            </a:rPr>
            <a:t>年</a:t>
          </a:r>
          <a:r>
            <a:rPr kumimoji="1" lang="en-US" altLang="ja-JP" sz="1300" baseline="0">
              <a:solidFill>
                <a:sysClr val="windowText" lastClr="000000"/>
              </a:solidFill>
              <a:latin typeface="ＭＳ Ｐゴシック"/>
            </a:rPr>
            <a:t>5</a:t>
          </a:r>
          <a:r>
            <a:rPr kumimoji="1" lang="ja-JP" altLang="en-US" sz="1300" baseline="0">
              <a:solidFill>
                <a:sysClr val="windowText" lastClr="000000"/>
              </a:solidFill>
              <a:latin typeface="ＭＳ Ｐゴシック"/>
            </a:rPr>
            <a:t>月以前に借入れた金利</a:t>
          </a:r>
          <a:r>
            <a:rPr kumimoji="1" lang="en-US" altLang="ja-JP" sz="1300" baseline="0">
              <a:solidFill>
                <a:sysClr val="windowText" lastClr="000000"/>
              </a:solidFill>
              <a:latin typeface="ＭＳ Ｐゴシック"/>
            </a:rPr>
            <a:t>5</a:t>
          </a:r>
          <a:r>
            <a:rPr kumimoji="1" lang="ja-JP" altLang="en-US" sz="1300" baseline="0">
              <a:solidFill>
                <a:sysClr val="windowText" lastClr="000000"/>
              </a:solidFill>
              <a:latin typeface="ＭＳ Ｐゴシック"/>
            </a:rPr>
            <a:t>％以上の公的資金については、平成</a:t>
          </a:r>
          <a:r>
            <a:rPr kumimoji="1" lang="en-US" altLang="ja-JP" sz="1300" baseline="0">
              <a:solidFill>
                <a:sysClr val="windowText" lastClr="000000"/>
              </a:solidFill>
              <a:latin typeface="ＭＳ Ｐゴシック"/>
            </a:rPr>
            <a:t>19</a:t>
          </a:r>
          <a:r>
            <a:rPr kumimoji="1" lang="ja-JP" altLang="en-US" sz="1300" baseline="0">
              <a:solidFill>
                <a:sysClr val="windowText" lastClr="000000"/>
              </a:solidFill>
              <a:latin typeface="ＭＳ Ｐゴシック"/>
            </a:rPr>
            <a:t>年度から</a:t>
          </a:r>
          <a:r>
            <a:rPr kumimoji="1" lang="en-US" altLang="ja-JP" sz="1300" baseline="0">
              <a:solidFill>
                <a:sysClr val="windowText" lastClr="000000"/>
              </a:solidFill>
              <a:latin typeface="ＭＳ Ｐゴシック"/>
            </a:rPr>
            <a:t>6</a:t>
          </a:r>
          <a:r>
            <a:rPr kumimoji="1" lang="ja-JP" altLang="en-US" sz="1300" baseline="0">
              <a:solidFill>
                <a:sysClr val="windowText" lastClr="000000"/>
              </a:solidFill>
              <a:latin typeface="ＭＳ Ｐゴシック"/>
            </a:rPr>
            <a:t>年間に限って認めた「補償金なし」の繰上償還を積極的に進めたことなどにより減少傾向であり類似団体と比べ低い状況となっています。</a:t>
          </a:r>
          <a:endParaRPr kumimoji="1" lang="en-US" altLang="ja-JP" sz="1300" baseline="0">
            <a:solidFill>
              <a:sysClr val="windowText" lastClr="000000"/>
            </a:solidFill>
            <a:latin typeface="ＭＳ Ｐゴシック"/>
          </a:endParaRPr>
        </a:p>
        <a:p>
          <a:r>
            <a:rPr kumimoji="1" lang="ja-JP" altLang="en-US" sz="1300" baseline="0">
              <a:solidFill>
                <a:sysClr val="windowText" lastClr="000000"/>
              </a:solidFill>
              <a:latin typeface="ＭＳ Ｐゴシック"/>
            </a:rPr>
            <a:t>　貸付金については、平成</a:t>
          </a:r>
          <a:r>
            <a:rPr kumimoji="1" lang="en-US" altLang="ja-JP" sz="1300" baseline="0">
              <a:solidFill>
                <a:sysClr val="windowText" lastClr="000000"/>
              </a:solidFill>
              <a:latin typeface="ＭＳ Ｐゴシック"/>
            </a:rPr>
            <a:t>26</a:t>
          </a:r>
          <a:r>
            <a:rPr kumimoji="1" lang="ja-JP" altLang="en-US" sz="1300" baseline="0">
              <a:solidFill>
                <a:sysClr val="windowText" lastClr="000000"/>
              </a:solidFill>
              <a:latin typeface="ＭＳ Ｐゴシック"/>
            </a:rPr>
            <a:t>年度は地方独立行政法人へ移行した岡山市立総合医療センターの建設に係る起債（転貸債）を地方独立行政法人法（第</a:t>
          </a:r>
          <a:r>
            <a:rPr kumimoji="1" lang="en-US" altLang="ja-JP" sz="1300" baseline="0">
              <a:solidFill>
                <a:sysClr val="windowText" lastClr="000000"/>
              </a:solidFill>
              <a:latin typeface="ＭＳ Ｐゴシック"/>
            </a:rPr>
            <a:t>41</a:t>
          </a:r>
          <a:r>
            <a:rPr kumimoji="1" lang="ja-JP" altLang="en-US" sz="1300" baseline="0">
              <a:solidFill>
                <a:sysClr val="windowText" lastClr="000000"/>
              </a:solidFill>
              <a:latin typeface="ＭＳ Ｐゴシック"/>
            </a:rPr>
            <a:t>条第</a:t>
          </a:r>
          <a:r>
            <a:rPr kumimoji="1" lang="en-US" altLang="ja-JP" sz="1300" baseline="0">
              <a:solidFill>
                <a:sysClr val="windowText" lastClr="000000"/>
              </a:solidFill>
              <a:latin typeface="ＭＳ Ｐゴシック"/>
            </a:rPr>
            <a:t>5</a:t>
          </a:r>
          <a:r>
            <a:rPr kumimoji="1" lang="ja-JP" altLang="en-US" sz="1300" baseline="0">
              <a:solidFill>
                <a:sysClr val="windowText" lastClr="000000"/>
              </a:solidFill>
              <a:latin typeface="ＭＳ Ｐゴシック"/>
            </a:rPr>
            <a:t>項）の定めにより、貸付金として</a:t>
          </a:r>
          <a:r>
            <a:rPr kumimoji="1" lang="en-US" altLang="ja-JP" sz="1300" baseline="0">
              <a:solidFill>
                <a:sysClr val="windowText" lastClr="000000"/>
              </a:solidFill>
              <a:latin typeface="ＭＳ Ｐゴシック"/>
            </a:rPr>
            <a:t>111</a:t>
          </a:r>
          <a:r>
            <a:rPr kumimoji="1" lang="ja-JP" altLang="en-US" sz="1300" baseline="0">
              <a:solidFill>
                <a:sysClr val="windowText" lastClr="000000"/>
              </a:solidFill>
              <a:latin typeface="ＭＳ Ｐゴシック"/>
            </a:rPr>
            <a:t>億</a:t>
          </a:r>
          <a:r>
            <a:rPr kumimoji="1" lang="en-US" altLang="ja-JP" sz="1300" baseline="0">
              <a:solidFill>
                <a:sysClr val="windowText" lastClr="000000"/>
              </a:solidFill>
              <a:latin typeface="ＭＳ Ｐゴシック"/>
            </a:rPr>
            <a:t>37</a:t>
          </a:r>
          <a:r>
            <a:rPr kumimoji="1" lang="ja-JP" altLang="en-US" sz="1300" baseline="0">
              <a:solidFill>
                <a:sysClr val="windowText" lastClr="000000"/>
              </a:solidFill>
              <a:latin typeface="ＭＳ Ｐゴシック"/>
            </a:rPr>
            <a:t>百万円の支出があり大幅な増となりましたが、</a:t>
          </a:r>
          <a:r>
            <a:rPr kumimoji="1" lang="en-US" altLang="ja-JP" sz="1300" baseline="0">
              <a:solidFill>
                <a:sysClr val="windowText" lastClr="000000"/>
              </a:solidFill>
              <a:latin typeface="ＭＳ Ｐゴシック"/>
            </a:rPr>
            <a:t>H27</a:t>
          </a:r>
          <a:r>
            <a:rPr kumimoji="1" lang="ja-JP" altLang="en-US" sz="1300" baseline="0">
              <a:solidFill>
                <a:sysClr val="windowText" lastClr="000000"/>
              </a:solidFill>
              <a:latin typeface="ＭＳ Ｐゴシック"/>
            </a:rPr>
            <a:t>年度以降も岡山市立総合医療センターへの貸付金の増額の影響もあるが、類似団体と比べ低い状況となっています。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708,652
697,437
789.95
288,551,072
278,930,700
7,537,255
166,755,651
312,103,946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10704</xdr:rowOff>
    </xdr:from>
    <xdr:to>
      <xdr:col>6</xdr:col>
      <xdr:colOff>511175</xdr:colOff>
      <xdr:row>32</xdr:row>
      <xdr:rowOff>31931</xdr:rowOff>
    </xdr:to>
    <xdr:cxnSp macro="">
      <xdr:nvCxnSpPr>
        <xdr:cNvPr id="63" name="直線コネクタ 62"/>
        <xdr:cNvCxnSpPr/>
      </xdr:nvCxnSpPr>
      <xdr:spPr>
        <a:xfrm>
          <a:off x="3797300" y="5154204"/>
          <a:ext cx="8382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96719</xdr:rowOff>
    </xdr:from>
    <xdr:ext cx="469744" cy="259045"/>
    <xdr:sp macro="" textlink="">
      <xdr:nvSpPr>
        <xdr:cNvPr id="64" name="議会費平均値テキスト"/>
        <xdr:cNvSpPr txBox="1"/>
      </xdr:nvSpPr>
      <xdr:spPr>
        <a:xfrm>
          <a:off x="4686300" y="609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10704</xdr:rowOff>
    </xdr:from>
    <xdr:to>
      <xdr:col>5</xdr:col>
      <xdr:colOff>358775</xdr:colOff>
      <xdr:row>30</xdr:row>
      <xdr:rowOff>152763</xdr:rowOff>
    </xdr:to>
    <xdr:cxnSp macro="">
      <xdr:nvCxnSpPr>
        <xdr:cNvPr id="66" name="直線コネクタ 65"/>
        <xdr:cNvCxnSpPr/>
      </xdr:nvCxnSpPr>
      <xdr:spPr>
        <a:xfrm flipV="1">
          <a:off x="2908300" y="515420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132641</xdr:rowOff>
    </xdr:from>
    <xdr:ext cx="469744" cy="259045"/>
    <xdr:sp macro="" textlink="">
      <xdr:nvSpPr>
        <xdr:cNvPr id="68" name="テキスト ボックス 67"/>
        <xdr:cNvSpPr txBox="1"/>
      </xdr:nvSpPr>
      <xdr:spPr>
        <a:xfrm>
          <a:off x="3562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152763</xdr:rowOff>
    </xdr:from>
    <xdr:to>
      <xdr:col>4</xdr:col>
      <xdr:colOff>155575</xdr:colOff>
      <xdr:row>31</xdr:row>
      <xdr:rowOff>62956</xdr:rowOff>
    </xdr:to>
    <xdr:cxnSp macro="">
      <xdr:nvCxnSpPr>
        <xdr:cNvPr id="69" name="直線コネクタ 68"/>
        <xdr:cNvCxnSpPr/>
      </xdr:nvCxnSpPr>
      <xdr:spPr>
        <a:xfrm flipV="1">
          <a:off x="2019300" y="529626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16708</xdr:rowOff>
    </xdr:from>
    <xdr:ext cx="469744" cy="259045"/>
    <xdr:sp macro="" textlink="">
      <xdr:nvSpPr>
        <xdr:cNvPr id="71" name="テキスト ボックス 70"/>
        <xdr:cNvSpPr txBox="1"/>
      </xdr:nvSpPr>
      <xdr:spPr>
        <a:xfrm>
          <a:off x="2673427"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128270</xdr:rowOff>
    </xdr:from>
    <xdr:to>
      <xdr:col>2</xdr:col>
      <xdr:colOff>638175</xdr:colOff>
      <xdr:row>31</xdr:row>
      <xdr:rowOff>62956</xdr:rowOff>
    </xdr:to>
    <xdr:cxnSp macro="">
      <xdr:nvCxnSpPr>
        <xdr:cNvPr id="72" name="直線コネクタ 71"/>
        <xdr:cNvCxnSpPr/>
      </xdr:nvCxnSpPr>
      <xdr:spPr>
        <a:xfrm>
          <a:off x="1130300" y="527177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44467</xdr:rowOff>
    </xdr:from>
    <xdr:ext cx="469744" cy="259045"/>
    <xdr:sp macro="" textlink="">
      <xdr:nvSpPr>
        <xdr:cNvPr id="74" name="テキスト ボックス 73"/>
        <xdr:cNvSpPr txBox="1"/>
      </xdr:nvSpPr>
      <xdr:spPr>
        <a:xfrm>
          <a:off x="1784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145704</xdr:rowOff>
    </xdr:from>
    <xdr:ext cx="469744" cy="259045"/>
    <xdr:sp macro="" textlink="">
      <xdr:nvSpPr>
        <xdr:cNvPr id="76" name="テキスト ボックス 75"/>
        <xdr:cNvSpPr txBox="1"/>
      </xdr:nvSpPr>
      <xdr:spPr>
        <a:xfrm>
          <a:off x="895427"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152581</xdr:rowOff>
    </xdr:from>
    <xdr:to>
      <xdr:col>6</xdr:col>
      <xdr:colOff>561975</xdr:colOff>
      <xdr:row>32</xdr:row>
      <xdr:rowOff>82731</xdr:rowOff>
    </xdr:to>
    <xdr:sp macro="" textlink="">
      <xdr:nvSpPr>
        <xdr:cNvPr id="82" name="円/楕円 81"/>
        <xdr:cNvSpPr/>
      </xdr:nvSpPr>
      <xdr:spPr>
        <a:xfrm>
          <a:off x="45847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4008</xdr:rowOff>
    </xdr:from>
    <xdr:ext cx="469744" cy="259045"/>
    <xdr:sp macro="" textlink="">
      <xdr:nvSpPr>
        <xdr:cNvPr id="83" name="議会費該当値テキスト"/>
        <xdr:cNvSpPr txBox="1"/>
      </xdr:nvSpPr>
      <xdr:spPr>
        <a:xfrm>
          <a:off x="4686300" y="53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131354</xdr:rowOff>
    </xdr:from>
    <xdr:to>
      <xdr:col>5</xdr:col>
      <xdr:colOff>409575</xdr:colOff>
      <xdr:row>30</xdr:row>
      <xdr:rowOff>61504</xdr:rowOff>
    </xdr:to>
    <xdr:sp macro="" textlink="">
      <xdr:nvSpPr>
        <xdr:cNvPr id="84" name="円/楕円 83"/>
        <xdr:cNvSpPr/>
      </xdr:nvSpPr>
      <xdr:spPr>
        <a:xfrm>
          <a:off x="3746500" y="51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78031</xdr:rowOff>
    </xdr:from>
    <xdr:ext cx="469744" cy="259045"/>
    <xdr:sp macro="" textlink="">
      <xdr:nvSpPr>
        <xdr:cNvPr id="85" name="テキスト ボックス 84"/>
        <xdr:cNvSpPr txBox="1"/>
      </xdr:nvSpPr>
      <xdr:spPr>
        <a:xfrm>
          <a:off x="3562427" y="487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101963</xdr:rowOff>
    </xdr:from>
    <xdr:to>
      <xdr:col>4</xdr:col>
      <xdr:colOff>206375</xdr:colOff>
      <xdr:row>31</xdr:row>
      <xdr:rowOff>32113</xdr:rowOff>
    </xdr:to>
    <xdr:sp macro="" textlink="">
      <xdr:nvSpPr>
        <xdr:cNvPr id="86" name="円/楕円 85"/>
        <xdr:cNvSpPr/>
      </xdr:nvSpPr>
      <xdr:spPr>
        <a:xfrm>
          <a:off x="2857500" y="52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48640</xdr:rowOff>
    </xdr:from>
    <xdr:ext cx="469744" cy="259045"/>
    <xdr:sp macro="" textlink="">
      <xdr:nvSpPr>
        <xdr:cNvPr id="87" name="テキスト ボックス 86"/>
        <xdr:cNvSpPr txBox="1"/>
      </xdr:nvSpPr>
      <xdr:spPr>
        <a:xfrm>
          <a:off x="2673427" y="50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12156</xdr:rowOff>
    </xdr:from>
    <xdr:to>
      <xdr:col>3</xdr:col>
      <xdr:colOff>3175</xdr:colOff>
      <xdr:row>31</xdr:row>
      <xdr:rowOff>113756</xdr:rowOff>
    </xdr:to>
    <xdr:sp macro="" textlink="">
      <xdr:nvSpPr>
        <xdr:cNvPr id="88" name="円/楕円 87"/>
        <xdr:cNvSpPr/>
      </xdr:nvSpPr>
      <xdr:spPr>
        <a:xfrm>
          <a:off x="1968500" y="5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130283</xdr:rowOff>
    </xdr:from>
    <xdr:ext cx="469744" cy="259045"/>
    <xdr:sp macro="" textlink="">
      <xdr:nvSpPr>
        <xdr:cNvPr id="89" name="テキスト ボックス 88"/>
        <xdr:cNvSpPr txBox="1"/>
      </xdr:nvSpPr>
      <xdr:spPr>
        <a:xfrm>
          <a:off x="1784427" y="51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77470</xdr:rowOff>
    </xdr:from>
    <xdr:to>
      <xdr:col>1</xdr:col>
      <xdr:colOff>485775</xdr:colOff>
      <xdr:row>31</xdr:row>
      <xdr:rowOff>7620</xdr:rowOff>
    </xdr:to>
    <xdr:sp macro="" textlink="">
      <xdr:nvSpPr>
        <xdr:cNvPr id="90" name="円/楕円 89"/>
        <xdr:cNvSpPr/>
      </xdr:nvSpPr>
      <xdr:spPr>
        <a:xfrm>
          <a:off x="1079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24147</xdr:rowOff>
    </xdr:from>
    <xdr:ext cx="469744" cy="259045"/>
    <xdr:sp macro="" textlink="">
      <xdr:nvSpPr>
        <xdr:cNvPr id="91" name="テキスト ボックス 90"/>
        <xdr:cNvSpPr txBox="1"/>
      </xdr:nvSpPr>
      <xdr:spPr>
        <a:xfrm>
          <a:off x="895427" y="49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52146</xdr:rowOff>
    </xdr:from>
    <xdr:to>
      <xdr:col>6</xdr:col>
      <xdr:colOff>511175</xdr:colOff>
      <xdr:row>55</xdr:row>
      <xdr:rowOff>96495</xdr:rowOff>
    </xdr:to>
    <xdr:cxnSp macro="">
      <xdr:nvCxnSpPr>
        <xdr:cNvPr id="119" name="直線コネクタ 118"/>
        <xdr:cNvCxnSpPr/>
      </xdr:nvCxnSpPr>
      <xdr:spPr>
        <a:xfrm flipV="1">
          <a:off x="3797300" y="9481896"/>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97183</xdr:rowOff>
    </xdr:from>
    <xdr:ext cx="534377" cy="259045"/>
    <xdr:sp macro="" textlink="">
      <xdr:nvSpPr>
        <xdr:cNvPr id="120" name="総務費平均値テキスト"/>
        <xdr:cNvSpPr txBox="1"/>
      </xdr:nvSpPr>
      <xdr:spPr>
        <a:xfrm>
          <a:off x="4686300" y="9526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134671</xdr:rowOff>
    </xdr:from>
    <xdr:to>
      <xdr:col>5</xdr:col>
      <xdr:colOff>358775</xdr:colOff>
      <xdr:row>55</xdr:row>
      <xdr:rowOff>96495</xdr:rowOff>
    </xdr:to>
    <xdr:cxnSp macro="">
      <xdr:nvCxnSpPr>
        <xdr:cNvPr id="122" name="直線コネクタ 121"/>
        <xdr:cNvCxnSpPr/>
      </xdr:nvCxnSpPr>
      <xdr:spPr>
        <a:xfrm>
          <a:off x="2908300" y="9392971"/>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139864</xdr:rowOff>
    </xdr:from>
    <xdr:ext cx="534377" cy="259045"/>
    <xdr:sp macro="" textlink="">
      <xdr:nvSpPr>
        <xdr:cNvPr id="124" name="テキスト ボックス 123"/>
        <xdr:cNvSpPr txBox="1"/>
      </xdr:nvSpPr>
      <xdr:spPr>
        <a:xfrm>
          <a:off x="3530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134671</xdr:rowOff>
    </xdr:from>
    <xdr:to>
      <xdr:col>4</xdr:col>
      <xdr:colOff>155575</xdr:colOff>
      <xdr:row>55</xdr:row>
      <xdr:rowOff>95580</xdr:rowOff>
    </xdr:to>
    <xdr:cxnSp macro="">
      <xdr:nvCxnSpPr>
        <xdr:cNvPr id="125" name="直線コネクタ 124"/>
        <xdr:cNvCxnSpPr/>
      </xdr:nvCxnSpPr>
      <xdr:spPr>
        <a:xfrm flipV="1">
          <a:off x="2019300" y="9392971"/>
          <a:ext cx="889000" cy="1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145828</xdr:rowOff>
    </xdr:from>
    <xdr:ext cx="534377" cy="259045"/>
    <xdr:sp macro="" textlink="">
      <xdr:nvSpPr>
        <xdr:cNvPr id="127" name="テキスト ボックス 126"/>
        <xdr:cNvSpPr txBox="1"/>
      </xdr:nvSpPr>
      <xdr:spPr>
        <a:xfrm>
          <a:off x="2641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95580</xdr:rowOff>
    </xdr:from>
    <xdr:to>
      <xdr:col>2</xdr:col>
      <xdr:colOff>638175</xdr:colOff>
      <xdr:row>56</xdr:row>
      <xdr:rowOff>88448</xdr:rowOff>
    </xdr:to>
    <xdr:cxnSp macro="">
      <xdr:nvCxnSpPr>
        <xdr:cNvPr id="128" name="直線コネクタ 127"/>
        <xdr:cNvCxnSpPr/>
      </xdr:nvCxnSpPr>
      <xdr:spPr>
        <a:xfrm flipV="1">
          <a:off x="1130300" y="9525330"/>
          <a:ext cx="889000" cy="16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1346</xdr:rowOff>
    </xdr:from>
    <xdr:to>
      <xdr:col>6</xdr:col>
      <xdr:colOff>561975</xdr:colOff>
      <xdr:row>55</xdr:row>
      <xdr:rowOff>102946</xdr:rowOff>
    </xdr:to>
    <xdr:sp macro="" textlink="">
      <xdr:nvSpPr>
        <xdr:cNvPr id="138" name="円/楕円 137"/>
        <xdr:cNvSpPr/>
      </xdr:nvSpPr>
      <xdr:spPr>
        <a:xfrm>
          <a:off x="4584700" y="94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24223</xdr:rowOff>
    </xdr:from>
    <xdr:ext cx="534377" cy="259045"/>
    <xdr:sp macro="" textlink="">
      <xdr:nvSpPr>
        <xdr:cNvPr id="139" name="総務費該当値テキスト"/>
        <xdr:cNvSpPr txBox="1"/>
      </xdr:nvSpPr>
      <xdr:spPr>
        <a:xfrm>
          <a:off x="4686300" y="928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33,165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45695</xdr:rowOff>
    </xdr:from>
    <xdr:to>
      <xdr:col>5</xdr:col>
      <xdr:colOff>409575</xdr:colOff>
      <xdr:row>55</xdr:row>
      <xdr:rowOff>147295</xdr:rowOff>
    </xdr:to>
    <xdr:sp macro="" textlink="">
      <xdr:nvSpPr>
        <xdr:cNvPr id="140" name="円/楕円 139"/>
        <xdr:cNvSpPr/>
      </xdr:nvSpPr>
      <xdr:spPr>
        <a:xfrm>
          <a:off x="3746500" y="94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138422</xdr:rowOff>
    </xdr:from>
    <xdr:ext cx="534377" cy="259045"/>
    <xdr:sp macro="" textlink="">
      <xdr:nvSpPr>
        <xdr:cNvPr id="141" name="テキスト ボックス 140"/>
        <xdr:cNvSpPr txBox="1"/>
      </xdr:nvSpPr>
      <xdr:spPr>
        <a:xfrm>
          <a:off x="3530111" y="95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83871</xdr:rowOff>
    </xdr:from>
    <xdr:to>
      <xdr:col>4</xdr:col>
      <xdr:colOff>206375</xdr:colOff>
      <xdr:row>55</xdr:row>
      <xdr:rowOff>14021</xdr:rowOff>
    </xdr:to>
    <xdr:sp macro="" textlink="">
      <xdr:nvSpPr>
        <xdr:cNvPr id="142" name="円/楕円 141"/>
        <xdr:cNvSpPr/>
      </xdr:nvSpPr>
      <xdr:spPr>
        <a:xfrm>
          <a:off x="2857500" y="93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30548</xdr:rowOff>
    </xdr:from>
    <xdr:ext cx="534377" cy="259045"/>
    <xdr:sp macro="" textlink="">
      <xdr:nvSpPr>
        <xdr:cNvPr id="143" name="テキスト ボックス 142"/>
        <xdr:cNvSpPr txBox="1"/>
      </xdr:nvSpPr>
      <xdr:spPr>
        <a:xfrm>
          <a:off x="2641111" y="91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44780</xdr:rowOff>
    </xdr:from>
    <xdr:to>
      <xdr:col>3</xdr:col>
      <xdr:colOff>3175</xdr:colOff>
      <xdr:row>55</xdr:row>
      <xdr:rowOff>146380</xdr:rowOff>
    </xdr:to>
    <xdr:sp macro="" textlink="">
      <xdr:nvSpPr>
        <xdr:cNvPr id="144" name="円/楕円 143"/>
        <xdr:cNvSpPr/>
      </xdr:nvSpPr>
      <xdr:spPr>
        <a:xfrm>
          <a:off x="1968500" y="94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137507</xdr:rowOff>
    </xdr:from>
    <xdr:ext cx="534377" cy="259045"/>
    <xdr:sp macro="" textlink="">
      <xdr:nvSpPr>
        <xdr:cNvPr id="145" name="テキスト ボックス 144"/>
        <xdr:cNvSpPr txBox="1"/>
      </xdr:nvSpPr>
      <xdr:spPr>
        <a:xfrm>
          <a:off x="1752111" y="95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37648</xdr:rowOff>
    </xdr:from>
    <xdr:to>
      <xdr:col>1</xdr:col>
      <xdr:colOff>485775</xdr:colOff>
      <xdr:row>56</xdr:row>
      <xdr:rowOff>139248</xdr:rowOff>
    </xdr:to>
    <xdr:sp macro="" textlink="">
      <xdr:nvSpPr>
        <xdr:cNvPr id="146" name="円/楕円 145"/>
        <xdr:cNvSpPr/>
      </xdr:nvSpPr>
      <xdr:spPr>
        <a:xfrm>
          <a:off x="1079500" y="96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130375</xdr:rowOff>
    </xdr:from>
    <xdr:ext cx="534377" cy="259045"/>
    <xdr:sp macro="" textlink="">
      <xdr:nvSpPr>
        <xdr:cNvPr id="147" name="テキスト ボックス 146"/>
        <xdr:cNvSpPr txBox="1"/>
      </xdr:nvSpPr>
      <xdr:spPr>
        <a:xfrm>
          <a:off x="863111" y="97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122620</xdr:rowOff>
    </xdr:from>
    <xdr:to>
      <xdr:col>6</xdr:col>
      <xdr:colOff>511175</xdr:colOff>
      <xdr:row>76</xdr:row>
      <xdr:rowOff>164508</xdr:rowOff>
    </xdr:to>
    <xdr:cxnSp macro="">
      <xdr:nvCxnSpPr>
        <xdr:cNvPr id="179" name="直線コネクタ 178"/>
        <xdr:cNvCxnSpPr/>
      </xdr:nvCxnSpPr>
      <xdr:spPr>
        <a:xfrm flipV="1">
          <a:off x="3797300" y="13152820"/>
          <a:ext cx="838200" cy="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50708</xdr:rowOff>
    </xdr:from>
    <xdr:ext cx="599010" cy="259045"/>
    <xdr:sp macro="" textlink="">
      <xdr:nvSpPr>
        <xdr:cNvPr id="180" name="民生費平均値テキスト"/>
        <xdr:cNvSpPr txBox="1"/>
      </xdr:nvSpPr>
      <xdr:spPr>
        <a:xfrm>
          <a:off x="4686300" y="12738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164508</xdr:rowOff>
    </xdr:from>
    <xdr:to>
      <xdr:col>5</xdr:col>
      <xdr:colOff>358775</xdr:colOff>
      <xdr:row>77</xdr:row>
      <xdr:rowOff>78468</xdr:rowOff>
    </xdr:to>
    <xdr:cxnSp macro="">
      <xdr:nvCxnSpPr>
        <xdr:cNvPr id="182" name="直線コネクタ 181"/>
        <xdr:cNvCxnSpPr/>
      </xdr:nvCxnSpPr>
      <xdr:spPr>
        <a:xfrm flipV="1">
          <a:off x="2908300" y="13194708"/>
          <a:ext cx="889000" cy="8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44438</xdr:rowOff>
    </xdr:from>
    <xdr:ext cx="599010" cy="259045"/>
    <xdr:sp macro="" textlink="">
      <xdr:nvSpPr>
        <xdr:cNvPr id="184" name="テキスト ボックス 183"/>
        <xdr:cNvSpPr txBox="1"/>
      </xdr:nvSpPr>
      <xdr:spPr>
        <a:xfrm>
          <a:off x="3497794"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78468</xdr:rowOff>
    </xdr:from>
    <xdr:to>
      <xdr:col>4</xdr:col>
      <xdr:colOff>155575</xdr:colOff>
      <xdr:row>77</xdr:row>
      <xdr:rowOff>156029</xdr:rowOff>
    </xdr:to>
    <xdr:cxnSp macro="">
      <xdr:nvCxnSpPr>
        <xdr:cNvPr id="185" name="直線コネクタ 184"/>
        <xdr:cNvCxnSpPr/>
      </xdr:nvCxnSpPr>
      <xdr:spPr>
        <a:xfrm flipV="1">
          <a:off x="2019300" y="13280118"/>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94327</xdr:rowOff>
    </xdr:from>
    <xdr:ext cx="599010" cy="259045"/>
    <xdr:sp macro="" textlink="">
      <xdr:nvSpPr>
        <xdr:cNvPr id="187" name="テキスト ボックス 186"/>
        <xdr:cNvSpPr txBox="1"/>
      </xdr:nvSpPr>
      <xdr:spPr>
        <a:xfrm>
          <a:off x="2608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156029</xdr:rowOff>
    </xdr:from>
    <xdr:to>
      <xdr:col>2</xdr:col>
      <xdr:colOff>638175</xdr:colOff>
      <xdr:row>77</xdr:row>
      <xdr:rowOff>166827</xdr:rowOff>
    </xdr:to>
    <xdr:cxnSp macro="">
      <xdr:nvCxnSpPr>
        <xdr:cNvPr id="188" name="直線コネクタ 187"/>
        <xdr:cNvCxnSpPr/>
      </xdr:nvCxnSpPr>
      <xdr:spPr>
        <a:xfrm flipV="1">
          <a:off x="1130300" y="13357679"/>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21023</xdr:rowOff>
    </xdr:from>
    <xdr:ext cx="599010" cy="259045"/>
    <xdr:sp macro="" textlink="">
      <xdr:nvSpPr>
        <xdr:cNvPr id="190" name="テキスト ボックス 189"/>
        <xdr:cNvSpPr txBox="1"/>
      </xdr:nvSpPr>
      <xdr:spPr>
        <a:xfrm>
          <a:off x="1719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40726</xdr:rowOff>
    </xdr:from>
    <xdr:ext cx="599010" cy="259045"/>
    <xdr:sp macro="" textlink="">
      <xdr:nvSpPr>
        <xdr:cNvPr id="192" name="テキスト ボックス 191"/>
        <xdr:cNvSpPr txBox="1"/>
      </xdr:nvSpPr>
      <xdr:spPr>
        <a:xfrm>
          <a:off x="830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71820</xdr:rowOff>
    </xdr:from>
    <xdr:to>
      <xdr:col>6</xdr:col>
      <xdr:colOff>561975</xdr:colOff>
      <xdr:row>77</xdr:row>
      <xdr:rowOff>1970</xdr:rowOff>
    </xdr:to>
    <xdr:sp macro="" textlink="">
      <xdr:nvSpPr>
        <xdr:cNvPr id="198" name="円/楕円 197"/>
        <xdr:cNvSpPr/>
      </xdr:nvSpPr>
      <xdr:spPr>
        <a:xfrm>
          <a:off x="4584700" y="131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50247</xdr:rowOff>
    </xdr:from>
    <xdr:ext cx="599010" cy="259045"/>
    <xdr:sp macro="" textlink="">
      <xdr:nvSpPr>
        <xdr:cNvPr id="199" name="民生費該当値テキスト"/>
        <xdr:cNvSpPr txBox="1"/>
      </xdr:nvSpPr>
      <xdr:spPr>
        <a:xfrm>
          <a:off x="4686300" y="130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113708</xdr:rowOff>
    </xdr:from>
    <xdr:to>
      <xdr:col>5</xdr:col>
      <xdr:colOff>409575</xdr:colOff>
      <xdr:row>77</xdr:row>
      <xdr:rowOff>43858</xdr:rowOff>
    </xdr:to>
    <xdr:sp macro="" textlink="">
      <xdr:nvSpPr>
        <xdr:cNvPr id="200" name="円/楕円 199"/>
        <xdr:cNvSpPr/>
      </xdr:nvSpPr>
      <xdr:spPr>
        <a:xfrm>
          <a:off x="3746500" y="131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34985</xdr:rowOff>
    </xdr:from>
    <xdr:ext cx="599010" cy="259045"/>
    <xdr:sp macro="" textlink="">
      <xdr:nvSpPr>
        <xdr:cNvPr id="201" name="テキスト ボックス 200"/>
        <xdr:cNvSpPr txBox="1"/>
      </xdr:nvSpPr>
      <xdr:spPr>
        <a:xfrm>
          <a:off x="3497794" y="1323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27668</xdr:rowOff>
    </xdr:from>
    <xdr:to>
      <xdr:col>4</xdr:col>
      <xdr:colOff>206375</xdr:colOff>
      <xdr:row>77</xdr:row>
      <xdr:rowOff>129268</xdr:rowOff>
    </xdr:to>
    <xdr:sp macro="" textlink="">
      <xdr:nvSpPr>
        <xdr:cNvPr id="202" name="円/楕円 201"/>
        <xdr:cNvSpPr/>
      </xdr:nvSpPr>
      <xdr:spPr>
        <a:xfrm>
          <a:off x="2857500" y="132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120395</xdr:rowOff>
    </xdr:from>
    <xdr:ext cx="599010" cy="259045"/>
    <xdr:sp macro="" textlink="">
      <xdr:nvSpPr>
        <xdr:cNvPr id="203" name="テキスト ボックス 202"/>
        <xdr:cNvSpPr txBox="1"/>
      </xdr:nvSpPr>
      <xdr:spPr>
        <a:xfrm>
          <a:off x="2608794" y="1332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105229</xdr:rowOff>
    </xdr:from>
    <xdr:to>
      <xdr:col>3</xdr:col>
      <xdr:colOff>3175</xdr:colOff>
      <xdr:row>78</xdr:row>
      <xdr:rowOff>35379</xdr:rowOff>
    </xdr:to>
    <xdr:sp macro="" textlink="">
      <xdr:nvSpPr>
        <xdr:cNvPr id="204" name="円/楕円 203"/>
        <xdr:cNvSpPr/>
      </xdr:nvSpPr>
      <xdr:spPr>
        <a:xfrm>
          <a:off x="1968500" y="133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26506</xdr:rowOff>
    </xdr:from>
    <xdr:ext cx="599010" cy="259045"/>
    <xdr:sp macro="" textlink="">
      <xdr:nvSpPr>
        <xdr:cNvPr id="205" name="テキスト ボックス 204"/>
        <xdr:cNvSpPr txBox="1"/>
      </xdr:nvSpPr>
      <xdr:spPr>
        <a:xfrm>
          <a:off x="1719794" y="1339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116027</xdr:rowOff>
    </xdr:from>
    <xdr:to>
      <xdr:col>1</xdr:col>
      <xdr:colOff>485775</xdr:colOff>
      <xdr:row>78</xdr:row>
      <xdr:rowOff>46177</xdr:rowOff>
    </xdr:to>
    <xdr:sp macro="" textlink="">
      <xdr:nvSpPr>
        <xdr:cNvPr id="206" name="円/楕円 205"/>
        <xdr:cNvSpPr/>
      </xdr:nvSpPr>
      <xdr:spPr>
        <a:xfrm>
          <a:off x="1079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37304</xdr:rowOff>
    </xdr:from>
    <xdr:ext cx="599010" cy="259045"/>
    <xdr:sp macro="" textlink="">
      <xdr:nvSpPr>
        <xdr:cNvPr id="207" name="テキスト ボックス 206"/>
        <xdr:cNvSpPr txBox="1"/>
      </xdr:nvSpPr>
      <xdr:spPr>
        <a:xfrm>
          <a:off x="830794" y="1341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96686</xdr:rowOff>
    </xdr:from>
    <xdr:to>
      <xdr:col>6</xdr:col>
      <xdr:colOff>511175</xdr:colOff>
      <xdr:row>96</xdr:row>
      <xdr:rowOff>89333</xdr:rowOff>
    </xdr:to>
    <xdr:cxnSp macro="">
      <xdr:nvCxnSpPr>
        <xdr:cNvPr id="237" name="直線コネクタ 236"/>
        <xdr:cNvCxnSpPr/>
      </xdr:nvCxnSpPr>
      <xdr:spPr>
        <a:xfrm>
          <a:off x="3797300" y="16384436"/>
          <a:ext cx="838200" cy="1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45787</xdr:rowOff>
    </xdr:from>
    <xdr:ext cx="534377" cy="259045"/>
    <xdr:sp macro="" textlink="">
      <xdr:nvSpPr>
        <xdr:cNvPr id="238" name="衛生費平均値テキスト"/>
        <xdr:cNvSpPr txBox="1"/>
      </xdr:nvSpPr>
      <xdr:spPr>
        <a:xfrm>
          <a:off x="4686300" y="1633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71653</xdr:rowOff>
    </xdr:from>
    <xdr:to>
      <xdr:col>5</xdr:col>
      <xdr:colOff>358775</xdr:colOff>
      <xdr:row>95</xdr:row>
      <xdr:rowOff>96686</xdr:rowOff>
    </xdr:to>
    <xdr:cxnSp macro="">
      <xdr:nvCxnSpPr>
        <xdr:cNvPr id="240" name="直線コネクタ 239"/>
        <xdr:cNvCxnSpPr/>
      </xdr:nvCxnSpPr>
      <xdr:spPr>
        <a:xfrm>
          <a:off x="2908300" y="15845053"/>
          <a:ext cx="889000" cy="5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121581</xdr:rowOff>
    </xdr:from>
    <xdr:ext cx="534377" cy="259045"/>
    <xdr:sp macro="" textlink="">
      <xdr:nvSpPr>
        <xdr:cNvPr id="242" name="テキスト ボックス 241"/>
        <xdr:cNvSpPr txBox="1"/>
      </xdr:nvSpPr>
      <xdr:spPr>
        <a:xfrm>
          <a:off x="3530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71653</xdr:rowOff>
    </xdr:from>
    <xdr:to>
      <xdr:col>4</xdr:col>
      <xdr:colOff>155575</xdr:colOff>
      <xdr:row>94</xdr:row>
      <xdr:rowOff>124727</xdr:rowOff>
    </xdr:to>
    <xdr:cxnSp macro="">
      <xdr:nvCxnSpPr>
        <xdr:cNvPr id="243" name="直線コネクタ 242"/>
        <xdr:cNvCxnSpPr/>
      </xdr:nvCxnSpPr>
      <xdr:spPr>
        <a:xfrm flipV="1">
          <a:off x="2019300" y="15845053"/>
          <a:ext cx="889000" cy="3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89006</xdr:rowOff>
    </xdr:from>
    <xdr:ext cx="534377" cy="259045"/>
    <xdr:sp macro="" textlink="">
      <xdr:nvSpPr>
        <xdr:cNvPr id="245" name="テキスト ボックス 244"/>
        <xdr:cNvSpPr txBox="1"/>
      </xdr:nvSpPr>
      <xdr:spPr>
        <a:xfrm>
          <a:off x="2641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124727</xdr:rowOff>
    </xdr:from>
    <xdr:to>
      <xdr:col>2</xdr:col>
      <xdr:colOff>638175</xdr:colOff>
      <xdr:row>97</xdr:row>
      <xdr:rowOff>2578</xdr:rowOff>
    </xdr:to>
    <xdr:cxnSp macro="">
      <xdr:nvCxnSpPr>
        <xdr:cNvPr id="246" name="直線コネクタ 245"/>
        <xdr:cNvCxnSpPr/>
      </xdr:nvCxnSpPr>
      <xdr:spPr>
        <a:xfrm flipV="1">
          <a:off x="1130300" y="16241027"/>
          <a:ext cx="889000" cy="3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159148</xdr:rowOff>
    </xdr:from>
    <xdr:ext cx="534377" cy="259045"/>
    <xdr:sp macro="" textlink="">
      <xdr:nvSpPr>
        <xdr:cNvPr id="248" name="テキスト ボックス 247"/>
        <xdr:cNvSpPr txBox="1"/>
      </xdr:nvSpPr>
      <xdr:spPr>
        <a:xfrm>
          <a:off x="1752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6430</xdr:rowOff>
    </xdr:from>
    <xdr:ext cx="534377" cy="259045"/>
    <xdr:sp macro="" textlink="">
      <xdr:nvSpPr>
        <xdr:cNvPr id="250" name="テキスト ボックス 249"/>
        <xdr:cNvSpPr txBox="1"/>
      </xdr:nvSpPr>
      <xdr:spPr>
        <a:xfrm>
          <a:off x="863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38533</xdr:rowOff>
    </xdr:from>
    <xdr:to>
      <xdr:col>6</xdr:col>
      <xdr:colOff>561975</xdr:colOff>
      <xdr:row>96</xdr:row>
      <xdr:rowOff>140133</xdr:rowOff>
    </xdr:to>
    <xdr:sp macro="" textlink="">
      <xdr:nvSpPr>
        <xdr:cNvPr id="256" name="円/楕円 255"/>
        <xdr:cNvSpPr/>
      </xdr:nvSpPr>
      <xdr:spPr>
        <a:xfrm>
          <a:off x="4584700" y="164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16960</xdr:rowOff>
    </xdr:from>
    <xdr:ext cx="534377" cy="259045"/>
    <xdr:sp macro="" textlink="">
      <xdr:nvSpPr>
        <xdr:cNvPr id="257" name="衛生費該当値テキスト"/>
        <xdr:cNvSpPr txBox="1"/>
      </xdr:nvSpPr>
      <xdr:spPr>
        <a:xfrm>
          <a:off x="4686300" y="1647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45886</xdr:rowOff>
    </xdr:from>
    <xdr:to>
      <xdr:col>5</xdr:col>
      <xdr:colOff>409575</xdr:colOff>
      <xdr:row>95</xdr:row>
      <xdr:rowOff>147486</xdr:rowOff>
    </xdr:to>
    <xdr:sp macro="" textlink="">
      <xdr:nvSpPr>
        <xdr:cNvPr id="258" name="円/楕円 257"/>
        <xdr:cNvSpPr/>
      </xdr:nvSpPr>
      <xdr:spPr>
        <a:xfrm>
          <a:off x="3746500" y="163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164013</xdr:rowOff>
    </xdr:from>
    <xdr:ext cx="534377" cy="259045"/>
    <xdr:sp macro="" textlink="">
      <xdr:nvSpPr>
        <xdr:cNvPr id="259" name="テキスト ボックス 258"/>
        <xdr:cNvSpPr txBox="1"/>
      </xdr:nvSpPr>
      <xdr:spPr>
        <a:xfrm>
          <a:off x="3530111" y="161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36,629</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20853</xdr:rowOff>
    </xdr:from>
    <xdr:to>
      <xdr:col>4</xdr:col>
      <xdr:colOff>206375</xdr:colOff>
      <xdr:row>92</xdr:row>
      <xdr:rowOff>122453</xdr:rowOff>
    </xdr:to>
    <xdr:sp macro="" textlink="">
      <xdr:nvSpPr>
        <xdr:cNvPr id="260" name="円/楕円 259"/>
        <xdr:cNvSpPr/>
      </xdr:nvSpPr>
      <xdr:spPr>
        <a:xfrm>
          <a:off x="2857500" y="157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138980</xdr:rowOff>
    </xdr:from>
    <xdr:ext cx="534377" cy="259045"/>
    <xdr:sp macro="" textlink="">
      <xdr:nvSpPr>
        <xdr:cNvPr id="261" name="テキスト ボックス 260"/>
        <xdr:cNvSpPr txBox="1"/>
      </xdr:nvSpPr>
      <xdr:spPr>
        <a:xfrm>
          <a:off x="2641111" y="1556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73927</xdr:rowOff>
    </xdr:from>
    <xdr:to>
      <xdr:col>3</xdr:col>
      <xdr:colOff>3175</xdr:colOff>
      <xdr:row>95</xdr:row>
      <xdr:rowOff>4077</xdr:rowOff>
    </xdr:to>
    <xdr:sp macro="" textlink="">
      <xdr:nvSpPr>
        <xdr:cNvPr id="262" name="円/楕円 261"/>
        <xdr:cNvSpPr/>
      </xdr:nvSpPr>
      <xdr:spPr>
        <a:xfrm>
          <a:off x="1968500" y="161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20604</xdr:rowOff>
    </xdr:from>
    <xdr:ext cx="534377" cy="259045"/>
    <xdr:sp macro="" textlink="">
      <xdr:nvSpPr>
        <xdr:cNvPr id="263" name="テキスト ボックス 262"/>
        <xdr:cNvSpPr txBox="1"/>
      </xdr:nvSpPr>
      <xdr:spPr>
        <a:xfrm>
          <a:off x="1752111" y="1596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123228</xdr:rowOff>
    </xdr:from>
    <xdr:to>
      <xdr:col>1</xdr:col>
      <xdr:colOff>485775</xdr:colOff>
      <xdr:row>97</xdr:row>
      <xdr:rowOff>53378</xdr:rowOff>
    </xdr:to>
    <xdr:sp macro="" textlink="">
      <xdr:nvSpPr>
        <xdr:cNvPr id="264" name="円/楕円 263"/>
        <xdr:cNvSpPr/>
      </xdr:nvSpPr>
      <xdr:spPr>
        <a:xfrm>
          <a:off x="1079500" y="165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44505</xdr:rowOff>
    </xdr:from>
    <xdr:ext cx="534377" cy="259045"/>
    <xdr:sp macro="" textlink="">
      <xdr:nvSpPr>
        <xdr:cNvPr id="265" name="テキスト ボックス 264"/>
        <xdr:cNvSpPr txBox="1"/>
      </xdr:nvSpPr>
      <xdr:spPr>
        <a:xfrm>
          <a:off x="863111" y="166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9" name="直線コネクタ 288"/>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90"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91" name="直線コネクタ 290"/>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2"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3" name="直線コネクタ 292"/>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55118</xdr:rowOff>
    </xdr:from>
    <xdr:to>
      <xdr:col>15</xdr:col>
      <xdr:colOff>180975</xdr:colOff>
      <xdr:row>38</xdr:row>
      <xdr:rowOff>2540</xdr:rowOff>
    </xdr:to>
    <xdr:cxnSp macro="">
      <xdr:nvCxnSpPr>
        <xdr:cNvPr id="294" name="直線コネクタ 293"/>
        <xdr:cNvCxnSpPr/>
      </xdr:nvCxnSpPr>
      <xdr:spPr>
        <a:xfrm flipV="1">
          <a:off x="9639300" y="6227318"/>
          <a:ext cx="8382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21607</xdr:rowOff>
    </xdr:from>
    <xdr:ext cx="378565" cy="259045"/>
    <xdr:sp macro="" textlink="">
      <xdr:nvSpPr>
        <xdr:cNvPr id="295" name="労働費平均値テキスト"/>
        <xdr:cNvSpPr txBox="1"/>
      </xdr:nvSpPr>
      <xdr:spPr>
        <a:xfrm>
          <a:off x="10528300" y="6365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6" name="フローチャート : 判断 295"/>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130556</xdr:rowOff>
    </xdr:from>
    <xdr:to>
      <xdr:col>14</xdr:col>
      <xdr:colOff>28575</xdr:colOff>
      <xdr:row>38</xdr:row>
      <xdr:rowOff>2540</xdr:rowOff>
    </xdr:to>
    <xdr:cxnSp macro="">
      <xdr:nvCxnSpPr>
        <xdr:cNvPr id="297" name="直線コネクタ 296"/>
        <xdr:cNvCxnSpPr/>
      </xdr:nvCxnSpPr>
      <xdr:spPr>
        <a:xfrm>
          <a:off x="8750300" y="64742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8" name="フローチャート : 判断 297"/>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56151</xdr:rowOff>
    </xdr:from>
    <xdr:ext cx="378565" cy="259045"/>
    <xdr:sp macro="" textlink="">
      <xdr:nvSpPr>
        <xdr:cNvPr id="299" name="テキスト ボックス 298"/>
        <xdr:cNvSpPr txBox="1"/>
      </xdr:nvSpPr>
      <xdr:spPr>
        <a:xfrm>
          <a:off x="9450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85598</xdr:rowOff>
    </xdr:from>
    <xdr:to>
      <xdr:col>12</xdr:col>
      <xdr:colOff>511175</xdr:colOff>
      <xdr:row>37</xdr:row>
      <xdr:rowOff>130556</xdr:rowOff>
    </xdr:to>
    <xdr:cxnSp macro="">
      <xdr:nvCxnSpPr>
        <xdr:cNvPr id="300" name="直線コネクタ 299"/>
        <xdr:cNvCxnSpPr/>
      </xdr:nvCxnSpPr>
      <xdr:spPr>
        <a:xfrm>
          <a:off x="7861300" y="642924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301" name="フローチャート : 判断 300"/>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17289</xdr:rowOff>
    </xdr:from>
    <xdr:ext cx="378565" cy="259045"/>
    <xdr:sp macro="" textlink="">
      <xdr:nvSpPr>
        <xdr:cNvPr id="302" name="テキスト ボックス 301"/>
        <xdr:cNvSpPr txBox="1"/>
      </xdr:nvSpPr>
      <xdr:spPr>
        <a:xfrm>
          <a:off x="8561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53594</xdr:rowOff>
    </xdr:from>
    <xdr:to>
      <xdr:col>11</xdr:col>
      <xdr:colOff>307975</xdr:colOff>
      <xdr:row>37</xdr:row>
      <xdr:rowOff>85598</xdr:rowOff>
    </xdr:to>
    <xdr:cxnSp macro="">
      <xdr:nvCxnSpPr>
        <xdr:cNvPr id="303" name="直線コネクタ 302"/>
        <xdr:cNvCxnSpPr/>
      </xdr:nvCxnSpPr>
      <xdr:spPr>
        <a:xfrm>
          <a:off x="6972300" y="6225794"/>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4" name="フローチャート : 判断 303"/>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33</xdr:row>
      <xdr:rowOff>143781</xdr:rowOff>
    </xdr:from>
    <xdr:ext cx="378565" cy="259045"/>
    <xdr:sp macro="" textlink="">
      <xdr:nvSpPr>
        <xdr:cNvPr id="305" name="テキスト ボックス 304"/>
        <xdr:cNvSpPr txBox="1"/>
      </xdr:nvSpPr>
      <xdr:spPr>
        <a:xfrm>
          <a:off x="7672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6" name="フローチャート : 判断 305"/>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24909</xdr:rowOff>
    </xdr:from>
    <xdr:ext cx="469744" cy="259045"/>
    <xdr:sp macro="" textlink="">
      <xdr:nvSpPr>
        <xdr:cNvPr id="307" name="テキスト ボックス 306"/>
        <xdr:cNvSpPr txBox="1"/>
      </xdr:nvSpPr>
      <xdr:spPr>
        <a:xfrm>
          <a:off x="6737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4318</xdr:rowOff>
    </xdr:from>
    <xdr:to>
      <xdr:col>15</xdr:col>
      <xdr:colOff>231775</xdr:colOff>
      <xdr:row>36</xdr:row>
      <xdr:rowOff>105918</xdr:rowOff>
    </xdr:to>
    <xdr:sp macro="" textlink="">
      <xdr:nvSpPr>
        <xdr:cNvPr id="313" name="円/楕円 312"/>
        <xdr:cNvSpPr/>
      </xdr:nvSpPr>
      <xdr:spPr>
        <a:xfrm>
          <a:off x="104267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27195</xdr:rowOff>
    </xdr:from>
    <xdr:ext cx="378565" cy="259045"/>
    <xdr:sp macro="" textlink="">
      <xdr:nvSpPr>
        <xdr:cNvPr id="314" name="労働費該当値テキスト"/>
        <xdr:cNvSpPr txBox="1"/>
      </xdr:nvSpPr>
      <xdr:spPr>
        <a:xfrm>
          <a:off x="10528300" y="6027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123190</xdr:rowOff>
    </xdr:from>
    <xdr:to>
      <xdr:col>14</xdr:col>
      <xdr:colOff>79375</xdr:colOff>
      <xdr:row>38</xdr:row>
      <xdr:rowOff>53340</xdr:rowOff>
    </xdr:to>
    <xdr:sp macro="" textlink="">
      <xdr:nvSpPr>
        <xdr:cNvPr id="315" name="円/楕円 314"/>
        <xdr:cNvSpPr/>
      </xdr:nvSpPr>
      <xdr:spPr>
        <a:xfrm>
          <a:off x="9588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44467</xdr:rowOff>
    </xdr:from>
    <xdr:ext cx="378565" cy="259045"/>
    <xdr:sp macro="" textlink="">
      <xdr:nvSpPr>
        <xdr:cNvPr id="316" name="テキスト ボックス 315"/>
        <xdr:cNvSpPr txBox="1"/>
      </xdr:nvSpPr>
      <xdr:spPr>
        <a:xfrm>
          <a:off x="9450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79756</xdr:rowOff>
    </xdr:from>
    <xdr:to>
      <xdr:col>12</xdr:col>
      <xdr:colOff>561975</xdr:colOff>
      <xdr:row>38</xdr:row>
      <xdr:rowOff>9906</xdr:rowOff>
    </xdr:to>
    <xdr:sp macro="" textlink="">
      <xdr:nvSpPr>
        <xdr:cNvPr id="317" name="円/楕円 316"/>
        <xdr:cNvSpPr/>
      </xdr:nvSpPr>
      <xdr:spPr>
        <a:xfrm>
          <a:off x="8699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1033</xdr:rowOff>
    </xdr:from>
    <xdr:ext cx="378565" cy="259045"/>
    <xdr:sp macro="" textlink="">
      <xdr:nvSpPr>
        <xdr:cNvPr id="318" name="テキスト ボックス 317"/>
        <xdr:cNvSpPr txBox="1"/>
      </xdr:nvSpPr>
      <xdr:spPr>
        <a:xfrm>
          <a:off x="8561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34798</xdr:rowOff>
    </xdr:from>
    <xdr:to>
      <xdr:col>11</xdr:col>
      <xdr:colOff>358775</xdr:colOff>
      <xdr:row>37</xdr:row>
      <xdr:rowOff>136398</xdr:rowOff>
    </xdr:to>
    <xdr:sp macro="" textlink="">
      <xdr:nvSpPr>
        <xdr:cNvPr id="319" name="円/楕円 318"/>
        <xdr:cNvSpPr/>
      </xdr:nvSpPr>
      <xdr:spPr>
        <a:xfrm>
          <a:off x="78105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127525</xdr:rowOff>
    </xdr:from>
    <xdr:ext cx="378565" cy="259045"/>
    <xdr:sp macro="" textlink="">
      <xdr:nvSpPr>
        <xdr:cNvPr id="320" name="テキスト ボックス 319"/>
        <xdr:cNvSpPr txBox="1"/>
      </xdr:nvSpPr>
      <xdr:spPr>
        <a:xfrm>
          <a:off x="7672017" y="647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2794</xdr:rowOff>
    </xdr:from>
    <xdr:to>
      <xdr:col>10</xdr:col>
      <xdr:colOff>155575</xdr:colOff>
      <xdr:row>36</xdr:row>
      <xdr:rowOff>104394</xdr:rowOff>
    </xdr:to>
    <xdr:sp macro="" textlink="">
      <xdr:nvSpPr>
        <xdr:cNvPr id="321" name="円/楕円 320"/>
        <xdr:cNvSpPr/>
      </xdr:nvSpPr>
      <xdr:spPr>
        <a:xfrm>
          <a:off x="6921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95521</xdr:rowOff>
    </xdr:from>
    <xdr:ext cx="378565" cy="259045"/>
    <xdr:sp macro="" textlink="">
      <xdr:nvSpPr>
        <xdr:cNvPr id="322" name="テキスト ボックス 321"/>
        <xdr:cNvSpPr txBox="1"/>
      </xdr:nvSpPr>
      <xdr:spPr>
        <a:xfrm>
          <a:off x="6783017" y="6267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6" name="直線コネクタ 345"/>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7"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8" name="直線コネクタ 347"/>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9"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50" name="直線コネクタ 349"/>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42164</xdr:rowOff>
    </xdr:from>
    <xdr:to>
      <xdr:col>15</xdr:col>
      <xdr:colOff>180975</xdr:colOff>
      <xdr:row>52</xdr:row>
      <xdr:rowOff>119126</xdr:rowOff>
    </xdr:to>
    <xdr:cxnSp macro="">
      <xdr:nvCxnSpPr>
        <xdr:cNvPr id="351" name="直線コネクタ 350"/>
        <xdr:cNvCxnSpPr/>
      </xdr:nvCxnSpPr>
      <xdr:spPr>
        <a:xfrm flipV="1">
          <a:off x="9639300" y="8786114"/>
          <a:ext cx="838200" cy="2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25163</xdr:rowOff>
    </xdr:from>
    <xdr:ext cx="469744" cy="259045"/>
    <xdr:sp macro="" textlink="">
      <xdr:nvSpPr>
        <xdr:cNvPr id="352" name="農林水産業費平均値テキスト"/>
        <xdr:cNvSpPr txBox="1"/>
      </xdr:nvSpPr>
      <xdr:spPr>
        <a:xfrm>
          <a:off x="10528300" y="9797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3" name="フローチャート : 判断 352"/>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97536</xdr:rowOff>
    </xdr:from>
    <xdr:to>
      <xdr:col>14</xdr:col>
      <xdr:colOff>28575</xdr:colOff>
      <xdr:row>52</xdr:row>
      <xdr:rowOff>119126</xdr:rowOff>
    </xdr:to>
    <xdr:cxnSp macro="">
      <xdr:nvCxnSpPr>
        <xdr:cNvPr id="354" name="直線コネクタ 353"/>
        <xdr:cNvCxnSpPr/>
      </xdr:nvCxnSpPr>
      <xdr:spPr>
        <a:xfrm>
          <a:off x="8750300" y="9012936"/>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5" name="フローチャート : 判断 354"/>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152671</xdr:rowOff>
    </xdr:from>
    <xdr:ext cx="469744" cy="259045"/>
    <xdr:sp macro="" textlink="">
      <xdr:nvSpPr>
        <xdr:cNvPr id="356" name="テキスト ボックス 355"/>
        <xdr:cNvSpPr txBox="1"/>
      </xdr:nvSpPr>
      <xdr:spPr>
        <a:xfrm>
          <a:off x="9404427"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120523</xdr:rowOff>
    </xdr:from>
    <xdr:to>
      <xdr:col>12</xdr:col>
      <xdr:colOff>511175</xdr:colOff>
      <xdr:row>52</xdr:row>
      <xdr:rowOff>97536</xdr:rowOff>
    </xdr:to>
    <xdr:cxnSp macro="">
      <xdr:nvCxnSpPr>
        <xdr:cNvPr id="357" name="直線コネクタ 356"/>
        <xdr:cNvCxnSpPr/>
      </xdr:nvCxnSpPr>
      <xdr:spPr>
        <a:xfrm>
          <a:off x="7861300" y="8864473"/>
          <a:ext cx="889000" cy="1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8" name="フローチャート : 判断 357"/>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136034</xdr:rowOff>
    </xdr:from>
    <xdr:ext cx="469744" cy="259045"/>
    <xdr:sp macro="" textlink="">
      <xdr:nvSpPr>
        <xdr:cNvPr id="359" name="テキスト ボックス 358"/>
        <xdr:cNvSpPr txBox="1"/>
      </xdr:nvSpPr>
      <xdr:spPr>
        <a:xfrm>
          <a:off x="8515427"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120523</xdr:rowOff>
    </xdr:from>
    <xdr:to>
      <xdr:col>11</xdr:col>
      <xdr:colOff>307975</xdr:colOff>
      <xdr:row>52</xdr:row>
      <xdr:rowOff>20955</xdr:rowOff>
    </xdr:to>
    <xdr:cxnSp macro="">
      <xdr:nvCxnSpPr>
        <xdr:cNvPr id="360" name="直線コネクタ 359"/>
        <xdr:cNvCxnSpPr/>
      </xdr:nvCxnSpPr>
      <xdr:spPr>
        <a:xfrm flipV="1">
          <a:off x="6972300" y="8864473"/>
          <a:ext cx="889000" cy="7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61" name="フローチャート : 判断 360"/>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106824</xdr:rowOff>
    </xdr:from>
    <xdr:ext cx="469744" cy="259045"/>
    <xdr:sp macro="" textlink="">
      <xdr:nvSpPr>
        <xdr:cNvPr id="362" name="テキスト ボックス 361"/>
        <xdr:cNvSpPr txBox="1"/>
      </xdr:nvSpPr>
      <xdr:spPr>
        <a:xfrm>
          <a:off x="7626427"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3" name="フローチャート : 判断 362"/>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100728</xdr:rowOff>
    </xdr:from>
    <xdr:ext cx="469744" cy="259045"/>
    <xdr:sp macro="" textlink="">
      <xdr:nvSpPr>
        <xdr:cNvPr id="364" name="テキスト ボックス 363"/>
        <xdr:cNvSpPr txBox="1"/>
      </xdr:nvSpPr>
      <xdr:spPr>
        <a:xfrm>
          <a:off x="6737427" y="987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162814</xdr:rowOff>
    </xdr:from>
    <xdr:to>
      <xdr:col>15</xdr:col>
      <xdr:colOff>231775</xdr:colOff>
      <xdr:row>51</xdr:row>
      <xdr:rowOff>92964</xdr:rowOff>
    </xdr:to>
    <xdr:sp macro="" textlink="">
      <xdr:nvSpPr>
        <xdr:cNvPr id="370" name="円/楕円 369"/>
        <xdr:cNvSpPr/>
      </xdr:nvSpPr>
      <xdr:spPr>
        <a:xfrm>
          <a:off x="10426700" y="87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115841</xdr:rowOff>
    </xdr:from>
    <xdr:ext cx="534377" cy="259045"/>
    <xdr:sp macro="" textlink="">
      <xdr:nvSpPr>
        <xdr:cNvPr id="371" name="農林水産業費該当値テキスト"/>
        <xdr:cNvSpPr txBox="1"/>
      </xdr:nvSpPr>
      <xdr:spPr>
        <a:xfrm>
          <a:off x="10528300" y="868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68326</xdr:rowOff>
    </xdr:from>
    <xdr:to>
      <xdr:col>14</xdr:col>
      <xdr:colOff>79375</xdr:colOff>
      <xdr:row>52</xdr:row>
      <xdr:rowOff>169926</xdr:rowOff>
    </xdr:to>
    <xdr:sp macro="" textlink="">
      <xdr:nvSpPr>
        <xdr:cNvPr id="372" name="円/楕円 371"/>
        <xdr:cNvSpPr/>
      </xdr:nvSpPr>
      <xdr:spPr>
        <a:xfrm>
          <a:off x="9588500" y="89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51</xdr:row>
      <xdr:rowOff>15003</xdr:rowOff>
    </xdr:from>
    <xdr:ext cx="469744" cy="259045"/>
    <xdr:sp macro="" textlink="">
      <xdr:nvSpPr>
        <xdr:cNvPr id="373" name="テキスト ボックス 372"/>
        <xdr:cNvSpPr txBox="1"/>
      </xdr:nvSpPr>
      <xdr:spPr>
        <a:xfrm>
          <a:off x="9404427" y="875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8,862</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46736</xdr:rowOff>
    </xdr:from>
    <xdr:to>
      <xdr:col>12</xdr:col>
      <xdr:colOff>561975</xdr:colOff>
      <xdr:row>52</xdr:row>
      <xdr:rowOff>148336</xdr:rowOff>
    </xdr:to>
    <xdr:sp macro="" textlink="">
      <xdr:nvSpPr>
        <xdr:cNvPr id="374" name="円/楕円 373"/>
        <xdr:cNvSpPr/>
      </xdr:nvSpPr>
      <xdr:spPr>
        <a:xfrm>
          <a:off x="8699500" y="89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50</xdr:row>
      <xdr:rowOff>164863</xdr:rowOff>
    </xdr:from>
    <xdr:ext cx="469744" cy="259045"/>
    <xdr:sp macro="" textlink="">
      <xdr:nvSpPr>
        <xdr:cNvPr id="375" name="テキスト ボックス 374"/>
        <xdr:cNvSpPr txBox="1"/>
      </xdr:nvSpPr>
      <xdr:spPr>
        <a:xfrm>
          <a:off x="8515427" y="873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69723</xdr:rowOff>
    </xdr:from>
    <xdr:to>
      <xdr:col>11</xdr:col>
      <xdr:colOff>358775</xdr:colOff>
      <xdr:row>51</xdr:row>
      <xdr:rowOff>171323</xdr:rowOff>
    </xdr:to>
    <xdr:sp macro="" textlink="">
      <xdr:nvSpPr>
        <xdr:cNvPr id="376" name="円/楕円 375"/>
        <xdr:cNvSpPr/>
      </xdr:nvSpPr>
      <xdr:spPr>
        <a:xfrm>
          <a:off x="7810500" y="88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16400</xdr:rowOff>
    </xdr:from>
    <xdr:ext cx="534377" cy="259045"/>
    <xdr:sp macro="" textlink="">
      <xdr:nvSpPr>
        <xdr:cNvPr id="377" name="テキスト ボックス 376"/>
        <xdr:cNvSpPr txBox="1"/>
      </xdr:nvSpPr>
      <xdr:spPr>
        <a:xfrm>
          <a:off x="7594111" y="85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141605</xdr:rowOff>
    </xdr:from>
    <xdr:to>
      <xdr:col>10</xdr:col>
      <xdr:colOff>155575</xdr:colOff>
      <xdr:row>52</xdr:row>
      <xdr:rowOff>71755</xdr:rowOff>
    </xdr:to>
    <xdr:sp macro="" textlink="">
      <xdr:nvSpPr>
        <xdr:cNvPr id="378" name="円/楕円 377"/>
        <xdr:cNvSpPr/>
      </xdr:nvSpPr>
      <xdr:spPr>
        <a:xfrm>
          <a:off x="6921500" y="88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50</xdr:row>
      <xdr:rowOff>88282</xdr:rowOff>
    </xdr:from>
    <xdr:ext cx="469744" cy="259045"/>
    <xdr:sp macro="" textlink="">
      <xdr:nvSpPr>
        <xdr:cNvPr id="379" name="テキスト ボックス 378"/>
        <xdr:cNvSpPr txBox="1"/>
      </xdr:nvSpPr>
      <xdr:spPr>
        <a:xfrm>
          <a:off x="6737427" y="866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401" name="直線コネクタ 400"/>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2"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3" name="直線コネクタ 402"/>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4"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5" name="直線コネクタ 404"/>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63325</xdr:rowOff>
    </xdr:from>
    <xdr:to>
      <xdr:col>15</xdr:col>
      <xdr:colOff>180975</xdr:colOff>
      <xdr:row>78</xdr:row>
      <xdr:rowOff>87990</xdr:rowOff>
    </xdr:to>
    <xdr:cxnSp macro="">
      <xdr:nvCxnSpPr>
        <xdr:cNvPr id="406" name="直線コネクタ 405"/>
        <xdr:cNvCxnSpPr/>
      </xdr:nvCxnSpPr>
      <xdr:spPr>
        <a:xfrm>
          <a:off x="9639300" y="13436425"/>
          <a:ext cx="838200" cy="2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50992</xdr:rowOff>
    </xdr:from>
    <xdr:ext cx="534377" cy="259045"/>
    <xdr:sp macro="" textlink="">
      <xdr:nvSpPr>
        <xdr:cNvPr id="407" name="商工費平均値テキスト"/>
        <xdr:cNvSpPr txBox="1"/>
      </xdr:nvSpPr>
      <xdr:spPr>
        <a:xfrm>
          <a:off x="10528300" y="1273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08" name="フローチャート : 判断 407"/>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63325</xdr:rowOff>
    </xdr:from>
    <xdr:to>
      <xdr:col>14</xdr:col>
      <xdr:colOff>28575</xdr:colOff>
      <xdr:row>78</xdr:row>
      <xdr:rowOff>78687</xdr:rowOff>
    </xdr:to>
    <xdr:cxnSp macro="">
      <xdr:nvCxnSpPr>
        <xdr:cNvPr id="409" name="直線コネクタ 408"/>
        <xdr:cNvCxnSpPr/>
      </xdr:nvCxnSpPr>
      <xdr:spPr>
        <a:xfrm flipV="1">
          <a:off x="8750300" y="13436425"/>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10" name="フローチャート : 判断 409"/>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91219</xdr:rowOff>
    </xdr:from>
    <xdr:ext cx="534377" cy="259045"/>
    <xdr:sp macro="" textlink="">
      <xdr:nvSpPr>
        <xdr:cNvPr id="411" name="テキスト ボックス 410"/>
        <xdr:cNvSpPr txBox="1"/>
      </xdr:nvSpPr>
      <xdr:spPr>
        <a:xfrm>
          <a:off x="9372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78687</xdr:rowOff>
    </xdr:from>
    <xdr:to>
      <xdr:col>12</xdr:col>
      <xdr:colOff>511175</xdr:colOff>
      <xdr:row>78</xdr:row>
      <xdr:rowOff>87077</xdr:rowOff>
    </xdr:to>
    <xdr:cxnSp macro="">
      <xdr:nvCxnSpPr>
        <xdr:cNvPr id="412" name="直線コネクタ 411"/>
        <xdr:cNvCxnSpPr/>
      </xdr:nvCxnSpPr>
      <xdr:spPr>
        <a:xfrm flipV="1">
          <a:off x="7861300" y="13451787"/>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3" name="フローチャート : 判断 412"/>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67078</xdr:rowOff>
    </xdr:from>
    <xdr:ext cx="534377" cy="259045"/>
    <xdr:sp macro="" textlink="">
      <xdr:nvSpPr>
        <xdr:cNvPr id="414" name="テキスト ボックス 413"/>
        <xdr:cNvSpPr txBox="1"/>
      </xdr:nvSpPr>
      <xdr:spPr>
        <a:xfrm>
          <a:off x="8483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74343</xdr:rowOff>
    </xdr:from>
    <xdr:to>
      <xdr:col>11</xdr:col>
      <xdr:colOff>307975</xdr:colOff>
      <xdr:row>78</xdr:row>
      <xdr:rowOff>87077</xdr:rowOff>
    </xdr:to>
    <xdr:cxnSp macro="">
      <xdr:nvCxnSpPr>
        <xdr:cNvPr id="415" name="直線コネクタ 414"/>
        <xdr:cNvCxnSpPr/>
      </xdr:nvCxnSpPr>
      <xdr:spPr>
        <a:xfrm>
          <a:off x="6972300" y="13447443"/>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6" name="フローチャート : 判断 415"/>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169788</xdr:rowOff>
    </xdr:from>
    <xdr:ext cx="534377" cy="259045"/>
    <xdr:sp macro="" textlink="">
      <xdr:nvSpPr>
        <xdr:cNvPr id="417" name="テキスト ボックス 416"/>
        <xdr:cNvSpPr txBox="1"/>
      </xdr:nvSpPr>
      <xdr:spPr>
        <a:xfrm>
          <a:off x="7594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18" name="フローチャート : 判断 417"/>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95950</xdr:rowOff>
    </xdr:from>
    <xdr:ext cx="534377" cy="259045"/>
    <xdr:sp macro="" textlink="">
      <xdr:nvSpPr>
        <xdr:cNvPr id="419" name="テキスト ボックス 418"/>
        <xdr:cNvSpPr txBox="1"/>
      </xdr:nvSpPr>
      <xdr:spPr>
        <a:xfrm>
          <a:off x="6705111" y="124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37190</xdr:rowOff>
    </xdr:from>
    <xdr:to>
      <xdr:col>15</xdr:col>
      <xdr:colOff>231775</xdr:colOff>
      <xdr:row>78</xdr:row>
      <xdr:rowOff>138790</xdr:rowOff>
    </xdr:to>
    <xdr:sp macro="" textlink="">
      <xdr:nvSpPr>
        <xdr:cNvPr id="425" name="円/楕円 424"/>
        <xdr:cNvSpPr/>
      </xdr:nvSpPr>
      <xdr:spPr>
        <a:xfrm>
          <a:off x="104267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123567</xdr:rowOff>
    </xdr:from>
    <xdr:ext cx="469744" cy="259045"/>
    <xdr:sp macro="" textlink="">
      <xdr:nvSpPr>
        <xdr:cNvPr id="426" name="商工費該当値テキスト"/>
        <xdr:cNvSpPr txBox="1"/>
      </xdr:nvSpPr>
      <xdr:spPr>
        <a:xfrm>
          <a:off x="10528300" y="1332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12525</xdr:rowOff>
    </xdr:from>
    <xdr:to>
      <xdr:col>14</xdr:col>
      <xdr:colOff>79375</xdr:colOff>
      <xdr:row>78</xdr:row>
      <xdr:rowOff>114125</xdr:rowOff>
    </xdr:to>
    <xdr:sp macro="" textlink="">
      <xdr:nvSpPr>
        <xdr:cNvPr id="427" name="円/楕円 426"/>
        <xdr:cNvSpPr/>
      </xdr:nvSpPr>
      <xdr:spPr>
        <a:xfrm>
          <a:off x="9588500" y="1338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105252</xdr:rowOff>
    </xdr:from>
    <xdr:ext cx="469744" cy="259045"/>
    <xdr:sp macro="" textlink="">
      <xdr:nvSpPr>
        <xdr:cNvPr id="428" name="テキスト ボックス 427"/>
        <xdr:cNvSpPr txBox="1"/>
      </xdr:nvSpPr>
      <xdr:spPr>
        <a:xfrm>
          <a:off x="9404427" y="1347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27887</xdr:rowOff>
    </xdr:from>
    <xdr:to>
      <xdr:col>12</xdr:col>
      <xdr:colOff>561975</xdr:colOff>
      <xdr:row>78</xdr:row>
      <xdr:rowOff>129487</xdr:rowOff>
    </xdr:to>
    <xdr:sp macro="" textlink="">
      <xdr:nvSpPr>
        <xdr:cNvPr id="429" name="円/楕円 428"/>
        <xdr:cNvSpPr/>
      </xdr:nvSpPr>
      <xdr:spPr>
        <a:xfrm>
          <a:off x="8699500" y="134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120614</xdr:rowOff>
    </xdr:from>
    <xdr:ext cx="469744" cy="259045"/>
    <xdr:sp macro="" textlink="">
      <xdr:nvSpPr>
        <xdr:cNvPr id="430" name="テキスト ボックス 429"/>
        <xdr:cNvSpPr txBox="1"/>
      </xdr:nvSpPr>
      <xdr:spPr>
        <a:xfrm>
          <a:off x="8515427" y="134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36277</xdr:rowOff>
    </xdr:from>
    <xdr:to>
      <xdr:col>11</xdr:col>
      <xdr:colOff>358775</xdr:colOff>
      <xdr:row>78</xdr:row>
      <xdr:rowOff>137877</xdr:rowOff>
    </xdr:to>
    <xdr:sp macro="" textlink="">
      <xdr:nvSpPr>
        <xdr:cNvPr id="431" name="円/楕円 430"/>
        <xdr:cNvSpPr/>
      </xdr:nvSpPr>
      <xdr:spPr>
        <a:xfrm>
          <a:off x="7810500" y="134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129004</xdr:rowOff>
    </xdr:from>
    <xdr:ext cx="469744" cy="259045"/>
    <xdr:sp macro="" textlink="">
      <xdr:nvSpPr>
        <xdr:cNvPr id="432" name="テキスト ボックス 431"/>
        <xdr:cNvSpPr txBox="1"/>
      </xdr:nvSpPr>
      <xdr:spPr>
        <a:xfrm>
          <a:off x="7626427" y="1350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23543</xdr:rowOff>
    </xdr:from>
    <xdr:to>
      <xdr:col>10</xdr:col>
      <xdr:colOff>155575</xdr:colOff>
      <xdr:row>78</xdr:row>
      <xdr:rowOff>125143</xdr:rowOff>
    </xdr:to>
    <xdr:sp macro="" textlink="">
      <xdr:nvSpPr>
        <xdr:cNvPr id="433" name="円/楕円 432"/>
        <xdr:cNvSpPr/>
      </xdr:nvSpPr>
      <xdr:spPr>
        <a:xfrm>
          <a:off x="6921500" y="133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116270</xdr:rowOff>
    </xdr:from>
    <xdr:ext cx="469744" cy="259045"/>
    <xdr:sp macro="" textlink="">
      <xdr:nvSpPr>
        <xdr:cNvPr id="434" name="テキスト ボックス 433"/>
        <xdr:cNvSpPr txBox="1"/>
      </xdr:nvSpPr>
      <xdr:spPr>
        <a:xfrm>
          <a:off x="6737427" y="1348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7" name="直線コネクタ 456"/>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58"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59" name="直線コネクタ 458"/>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0"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1" name="直線コネクタ 460"/>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162744</xdr:rowOff>
    </xdr:from>
    <xdr:to>
      <xdr:col>15</xdr:col>
      <xdr:colOff>180975</xdr:colOff>
      <xdr:row>97</xdr:row>
      <xdr:rowOff>44717</xdr:rowOff>
    </xdr:to>
    <xdr:cxnSp macro="">
      <xdr:nvCxnSpPr>
        <xdr:cNvPr id="462" name="直線コネクタ 461"/>
        <xdr:cNvCxnSpPr/>
      </xdr:nvCxnSpPr>
      <xdr:spPr>
        <a:xfrm flipV="1">
          <a:off x="9639300" y="16621944"/>
          <a:ext cx="838200" cy="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107869</xdr:rowOff>
    </xdr:from>
    <xdr:ext cx="534377" cy="259045"/>
    <xdr:sp macro="" textlink="">
      <xdr:nvSpPr>
        <xdr:cNvPr id="463" name="土木費平均値テキスト"/>
        <xdr:cNvSpPr txBox="1"/>
      </xdr:nvSpPr>
      <xdr:spPr>
        <a:xfrm>
          <a:off x="10528300" y="1622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4" name="フローチャート : 判断 463"/>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44717</xdr:rowOff>
    </xdr:from>
    <xdr:to>
      <xdr:col>14</xdr:col>
      <xdr:colOff>28575</xdr:colOff>
      <xdr:row>97</xdr:row>
      <xdr:rowOff>98941</xdr:rowOff>
    </xdr:to>
    <xdr:cxnSp macro="">
      <xdr:nvCxnSpPr>
        <xdr:cNvPr id="465" name="直線コネクタ 464"/>
        <xdr:cNvCxnSpPr/>
      </xdr:nvCxnSpPr>
      <xdr:spPr>
        <a:xfrm flipV="1">
          <a:off x="8750300" y="16675367"/>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6" name="フローチャート : 判断 465"/>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7" name="テキスト ボックス 466"/>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96265</xdr:rowOff>
    </xdr:from>
    <xdr:to>
      <xdr:col>12</xdr:col>
      <xdr:colOff>511175</xdr:colOff>
      <xdr:row>97</xdr:row>
      <xdr:rowOff>98941</xdr:rowOff>
    </xdr:to>
    <xdr:cxnSp macro="">
      <xdr:nvCxnSpPr>
        <xdr:cNvPr id="468" name="直線コネクタ 467"/>
        <xdr:cNvCxnSpPr/>
      </xdr:nvCxnSpPr>
      <xdr:spPr>
        <a:xfrm>
          <a:off x="7861300" y="16726915"/>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69" name="フローチャート : 判断 468"/>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70" name="テキスト ボックス 469"/>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35664</xdr:rowOff>
    </xdr:from>
    <xdr:to>
      <xdr:col>11</xdr:col>
      <xdr:colOff>307975</xdr:colOff>
      <xdr:row>97</xdr:row>
      <xdr:rowOff>96265</xdr:rowOff>
    </xdr:to>
    <xdr:cxnSp macro="">
      <xdr:nvCxnSpPr>
        <xdr:cNvPr id="471" name="直線コネクタ 470"/>
        <xdr:cNvCxnSpPr/>
      </xdr:nvCxnSpPr>
      <xdr:spPr>
        <a:xfrm>
          <a:off x="6972300" y="16666314"/>
          <a:ext cx="889000" cy="6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2" name="フローチャート : 判断 471"/>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135041</xdr:rowOff>
    </xdr:from>
    <xdr:ext cx="534377" cy="259045"/>
    <xdr:sp macro="" textlink="">
      <xdr:nvSpPr>
        <xdr:cNvPr id="473" name="テキスト ボックス 472"/>
        <xdr:cNvSpPr txBox="1"/>
      </xdr:nvSpPr>
      <xdr:spPr>
        <a:xfrm>
          <a:off x="7594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4" name="フローチャート : 判断 473"/>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14614</xdr:rowOff>
    </xdr:from>
    <xdr:ext cx="534377" cy="259045"/>
    <xdr:sp macro="" textlink="">
      <xdr:nvSpPr>
        <xdr:cNvPr id="475" name="テキスト ボックス 474"/>
        <xdr:cNvSpPr txBox="1"/>
      </xdr:nvSpPr>
      <xdr:spPr>
        <a:xfrm>
          <a:off x="6705111" y="16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111944</xdr:rowOff>
    </xdr:from>
    <xdr:to>
      <xdr:col>15</xdr:col>
      <xdr:colOff>231775</xdr:colOff>
      <xdr:row>97</xdr:row>
      <xdr:rowOff>42094</xdr:rowOff>
    </xdr:to>
    <xdr:sp macro="" textlink="">
      <xdr:nvSpPr>
        <xdr:cNvPr id="481" name="円/楕円 480"/>
        <xdr:cNvSpPr/>
      </xdr:nvSpPr>
      <xdr:spPr>
        <a:xfrm>
          <a:off x="10426700" y="165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90371</xdr:rowOff>
    </xdr:from>
    <xdr:ext cx="534377" cy="259045"/>
    <xdr:sp macro="" textlink="">
      <xdr:nvSpPr>
        <xdr:cNvPr id="482" name="土木費該当値テキスト"/>
        <xdr:cNvSpPr txBox="1"/>
      </xdr:nvSpPr>
      <xdr:spPr>
        <a:xfrm>
          <a:off x="10528300" y="165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53,992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165367</xdr:rowOff>
    </xdr:from>
    <xdr:to>
      <xdr:col>14</xdr:col>
      <xdr:colOff>79375</xdr:colOff>
      <xdr:row>97</xdr:row>
      <xdr:rowOff>95517</xdr:rowOff>
    </xdr:to>
    <xdr:sp macro="" textlink="">
      <xdr:nvSpPr>
        <xdr:cNvPr id="483" name="円/楕円 482"/>
        <xdr:cNvSpPr/>
      </xdr:nvSpPr>
      <xdr:spPr>
        <a:xfrm>
          <a:off x="9588500" y="1662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86644</xdr:rowOff>
    </xdr:from>
    <xdr:ext cx="534377" cy="259045"/>
    <xdr:sp macro="" textlink="">
      <xdr:nvSpPr>
        <xdr:cNvPr id="484" name="テキスト ボックス 483"/>
        <xdr:cNvSpPr txBox="1"/>
      </xdr:nvSpPr>
      <xdr:spPr>
        <a:xfrm>
          <a:off x="9372111" y="167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48141</xdr:rowOff>
    </xdr:from>
    <xdr:to>
      <xdr:col>12</xdr:col>
      <xdr:colOff>561975</xdr:colOff>
      <xdr:row>97</xdr:row>
      <xdr:rowOff>149741</xdr:rowOff>
    </xdr:to>
    <xdr:sp macro="" textlink="">
      <xdr:nvSpPr>
        <xdr:cNvPr id="485" name="円/楕円 484"/>
        <xdr:cNvSpPr/>
      </xdr:nvSpPr>
      <xdr:spPr>
        <a:xfrm>
          <a:off x="8699500" y="166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140868</xdr:rowOff>
    </xdr:from>
    <xdr:ext cx="534377" cy="259045"/>
    <xdr:sp macro="" textlink="">
      <xdr:nvSpPr>
        <xdr:cNvPr id="486" name="テキスト ボックス 485"/>
        <xdr:cNvSpPr txBox="1"/>
      </xdr:nvSpPr>
      <xdr:spPr>
        <a:xfrm>
          <a:off x="8483111" y="167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45465</xdr:rowOff>
    </xdr:from>
    <xdr:to>
      <xdr:col>11</xdr:col>
      <xdr:colOff>358775</xdr:colOff>
      <xdr:row>97</xdr:row>
      <xdr:rowOff>147065</xdr:rowOff>
    </xdr:to>
    <xdr:sp macro="" textlink="">
      <xdr:nvSpPr>
        <xdr:cNvPr id="487" name="円/楕円 486"/>
        <xdr:cNvSpPr/>
      </xdr:nvSpPr>
      <xdr:spPr>
        <a:xfrm>
          <a:off x="7810500" y="166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138192</xdr:rowOff>
    </xdr:from>
    <xdr:ext cx="534377" cy="259045"/>
    <xdr:sp macro="" textlink="">
      <xdr:nvSpPr>
        <xdr:cNvPr id="488" name="テキスト ボックス 487"/>
        <xdr:cNvSpPr txBox="1"/>
      </xdr:nvSpPr>
      <xdr:spPr>
        <a:xfrm>
          <a:off x="7594111" y="167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156314</xdr:rowOff>
    </xdr:from>
    <xdr:to>
      <xdr:col>10</xdr:col>
      <xdr:colOff>155575</xdr:colOff>
      <xdr:row>97</xdr:row>
      <xdr:rowOff>86464</xdr:rowOff>
    </xdr:to>
    <xdr:sp macro="" textlink="">
      <xdr:nvSpPr>
        <xdr:cNvPr id="489" name="円/楕円 488"/>
        <xdr:cNvSpPr/>
      </xdr:nvSpPr>
      <xdr:spPr>
        <a:xfrm>
          <a:off x="6921500" y="166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77591</xdr:rowOff>
    </xdr:from>
    <xdr:ext cx="534377" cy="259045"/>
    <xdr:sp macro="" textlink="">
      <xdr:nvSpPr>
        <xdr:cNvPr id="490" name="テキスト ボックス 489"/>
        <xdr:cNvSpPr txBox="1"/>
      </xdr:nvSpPr>
      <xdr:spPr>
        <a:xfrm>
          <a:off x="6705111" y="167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5" name="直線コネクタ 514"/>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6"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7" name="直線コネクタ 516"/>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18"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19" name="直線コネクタ 518"/>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86932</xdr:rowOff>
    </xdr:from>
    <xdr:to>
      <xdr:col>23</xdr:col>
      <xdr:colOff>517525</xdr:colOff>
      <xdr:row>37</xdr:row>
      <xdr:rowOff>155130</xdr:rowOff>
    </xdr:to>
    <xdr:cxnSp macro="">
      <xdr:nvCxnSpPr>
        <xdr:cNvPr id="520" name="直線コネクタ 519"/>
        <xdr:cNvCxnSpPr/>
      </xdr:nvCxnSpPr>
      <xdr:spPr>
        <a:xfrm>
          <a:off x="15481300" y="6087682"/>
          <a:ext cx="838200" cy="41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151401</xdr:rowOff>
    </xdr:from>
    <xdr:ext cx="534377" cy="259045"/>
    <xdr:sp macro="" textlink="">
      <xdr:nvSpPr>
        <xdr:cNvPr id="521" name="消防費平均値テキスト"/>
        <xdr:cNvSpPr txBox="1"/>
      </xdr:nvSpPr>
      <xdr:spPr>
        <a:xfrm>
          <a:off x="16370300" y="6152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2" name="フローチャート : 判断 521"/>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117602</xdr:rowOff>
    </xdr:from>
    <xdr:to>
      <xdr:col>22</xdr:col>
      <xdr:colOff>365125</xdr:colOff>
      <xdr:row>35</xdr:row>
      <xdr:rowOff>86932</xdr:rowOff>
    </xdr:to>
    <xdr:cxnSp macro="">
      <xdr:nvCxnSpPr>
        <xdr:cNvPr id="523" name="直線コネクタ 522"/>
        <xdr:cNvCxnSpPr/>
      </xdr:nvCxnSpPr>
      <xdr:spPr>
        <a:xfrm>
          <a:off x="14592300" y="5946902"/>
          <a:ext cx="889000" cy="1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4" name="フローチャート : 判断 523"/>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33799</xdr:rowOff>
    </xdr:from>
    <xdr:ext cx="534377" cy="259045"/>
    <xdr:sp macro="" textlink="">
      <xdr:nvSpPr>
        <xdr:cNvPr id="525" name="テキスト ボックス 524"/>
        <xdr:cNvSpPr txBox="1"/>
      </xdr:nvSpPr>
      <xdr:spPr>
        <a:xfrm>
          <a:off x="15214111" y="62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117602</xdr:rowOff>
    </xdr:from>
    <xdr:to>
      <xdr:col>21</xdr:col>
      <xdr:colOff>161925</xdr:colOff>
      <xdr:row>38</xdr:row>
      <xdr:rowOff>5779</xdr:rowOff>
    </xdr:to>
    <xdr:cxnSp macro="">
      <xdr:nvCxnSpPr>
        <xdr:cNvPr id="526" name="直線コネクタ 525"/>
        <xdr:cNvCxnSpPr/>
      </xdr:nvCxnSpPr>
      <xdr:spPr>
        <a:xfrm flipV="1">
          <a:off x="13703300" y="5946902"/>
          <a:ext cx="889000" cy="5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7" name="フローチャート : 判断 526"/>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120476</xdr:rowOff>
    </xdr:from>
    <xdr:ext cx="534377" cy="259045"/>
    <xdr:sp macro="" textlink="">
      <xdr:nvSpPr>
        <xdr:cNvPr id="528" name="テキスト ボックス 527"/>
        <xdr:cNvSpPr txBox="1"/>
      </xdr:nvSpPr>
      <xdr:spPr>
        <a:xfrm>
          <a:off x="14325111" y="62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5779</xdr:rowOff>
    </xdr:from>
    <xdr:to>
      <xdr:col>19</xdr:col>
      <xdr:colOff>644525</xdr:colOff>
      <xdr:row>38</xdr:row>
      <xdr:rowOff>93218</xdr:rowOff>
    </xdr:to>
    <xdr:cxnSp macro="">
      <xdr:nvCxnSpPr>
        <xdr:cNvPr id="529" name="直線コネクタ 528"/>
        <xdr:cNvCxnSpPr/>
      </xdr:nvCxnSpPr>
      <xdr:spPr>
        <a:xfrm flipV="1">
          <a:off x="12814300" y="6520879"/>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30" name="フローチャート : 判断 529"/>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131399</xdr:rowOff>
    </xdr:from>
    <xdr:ext cx="534377" cy="259045"/>
    <xdr:sp macro="" textlink="">
      <xdr:nvSpPr>
        <xdr:cNvPr id="531" name="テキスト ボックス 530"/>
        <xdr:cNvSpPr txBox="1"/>
      </xdr:nvSpPr>
      <xdr:spPr>
        <a:xfrm>
          <a:off x="13436111" y="61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2" name="フローチャート : 判断 531"/>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122445</xdr:rowOff>
    </xdr:from>
    <xdr:ext cx="534377" cy="259045"/>
    <xdr:sp macro="" textlink="">
      <xdr:nvSpPr>
        <xdr:cNvPr id="533" name="テキスト ボックス 532"/>
        <xdr:cNvSpPr txBox="1"/>
      </xdr:nvSpPr>
      <xdr:spPr>
        <a:xfrm>
          <a:off x="12547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104330</xdr:rowOff>
    </xdr:from>
    <xdr:to>
      <xdr:col>23</xdr:col>
      <xdr:colOff>568325</xdr:colOff>
      <xdr:row>38</xdr:row>
      <xdr:rowOff>34480</xdr:rowOff>
    </xdr:to>
    <xdr:sp macro="" textlink="">
      <xdr:nvSpPr>
        <xdr:cNvPr id="539" name="円/楕円 538"/>
        <xdr:cNvSpPr/>
      </xdr:nvSpPr>
      <xdr:spPr>
        <a:xfrm>
          <a:off x="16268700" y="64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82757</xdr:rowOff>
    </xdr:from>
    <xdr:ext cx="534377" cy="259045"/>
    <xdr:sp macro="" textlink="">
      <xdr:nvSpPr>
        <xdr:cNvPr id="540" name="消防費該当値テキスト"/>
        <xdr:cNvSpPr txBox="1"/>
      </xdr:nvSpPr>
      <xdr:spPr>
        <a:xfrm>
          <a:off x="16370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36132</xdr:rowOff>
    </xdr:from>
    <xdr:to>
      <xdr:col>22</xdr:col>
      <xdr:colOff>415925</xdr:colOff>
      <xdr:row>35</xdr:row>
      <xdr:rowOff>137732</xdr:rowOff>
    </xdr:to>
    <xdr:sp macro="" textlink="">
      <xdr:nvSpPr>
        <xdr:cNvPr id="541" name="円/楕円 540"/>
        <xdr:cNvSpPr/>
      </xdr:nvSpPr>
      <xdr:spPr>
        <a:xfrm>
          <a:off x="15430500" y="60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154259</xdr:rowOff>
    </xdr:from>
    <xdr:ext cx="534377" cy="259045"/>
    <xdr:sp macro="" textlink="">
      <xdr:nvSpPr>
        <xdr:cNvPr id="542" name="テキスト ボックス 541"/>
        <xdr:cNvSpPr txBox="1"/>
      </xdr:nvSpPr>
      <xdr:spPr>
        <a:xfrm>
          <a:off x="15214111" y="58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66802</xdr:rowOff>
    </xdr:from>
    <xdr:to>
      <xdr:col>21</xdr:col>
      <xdr:colOff>212725</xdr:colOff>
      <xdr:row>34</xdr:row>
      <xdr:rowOff>168402</xdr:rowOff>
    </xdr:to>
    <xdr:sp macro="" textlink="">
      <xdr:nvSpPr>
        <xdr:cNvPr id="543" name="円/楕円 542"/>
        <xdr:cNvSpPr/>
      </xdr:nvSpPr>
      <xdr:spPr>
        <a:xfrm>
          <a:off x="14541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13479</xdr:rowOff>
    </xdr:from>
    <xdr:ext cx="534377" cy="259045"/>
    <xdr:sp macro="" textlink="">
      <xdr:nvSpPr>
        <xdr:cNvPr id="544" name="テキスト ボックス 543"/>
        <xdr:cNvSpPr txBox="1"/>
      </xdr:nvSpPr>
      <xdr:spPr>
        <a:xfrm>
          <a:off x="14325111" y="567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126428</xdr:rowOff>
    </xdr:from>
    <xdr:to>
      <xdr:col>20</xdr:col>
      <xdr:colOff>9525</xdr:colOff>
      <xdr:row>38</xdr:row>
      <xdr:rowOff>56578</xdr:rowOff>
    </xdr:to>
    <xdr:sp macro="" textlink="">
      <xdr:nvSpPr>
        <xdr:cNvPr id="545" name="円/楕円 544"/>
        <xdr:cNvSpPr/>
      </xdr:nvSpPr>
      <xdr:spPr>
        <a:xfrm>
          <a:off x="13652500" y="64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47706</xdr:rowOff>
    </xdr:from>
    <xdr:ext cx="534377" cy="259045"/>
    <xdr:sp macro="" textlink="">
      <xdr:nvSpPr>
        <xdr:cNvPr id="546" name="テキスト ボックス 545"/>
        <xdr:cNvSpPr txBox="1"/>
      </xdr:nvSpPr>
      <xdr:spPr>
        <a:xfrm>
          <a:off x="13436111" y="65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42418</xdr:rowOff>
    </xdr:from>
    <xdr:to>
      <xdr:col>18</xdr:col>
      <xdr:colOff>492125</xdr:colOff>
      <xdr:row>38</xdr:row>
      <xdr:rowOff>144018</xdr:rowOff>
    </xdr:to>
    <xdr:sp macro="" textlink="">
      <xdr:nvSpPr>
        <xdr:cNvPr id="547" name="円/楕円 546"/>
        <xdr:cNvSpPr/>
      </xdr:nvSpPr>
      <xdr:spPr>
        <a:xfrm>
          <a:off x="12763500" y="65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135145</xdr:rowOff>
    </xdr:from>
    <xdr:ext cx="534377" cy="259045"/>
    <xdr:sp macro="" textlink="">
      <xdr:nvSpPr>
        <xdr:cNvPr id="548" name="テキスト ボックス 547"/>
        <xdr:cNvSpPr txBox="1"/>
      </xdr:nvSpPr>
      <xdr:spPr>
        <a:xfrm>
          <a:off x="12547111" y="66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71" name="直線コネクタ 570"/>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2"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3" name="直線コネクタ 572"/>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4"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5" name="直線コネクタ 574"/>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121869</xdr:rowOff>
    </xdr:from>
    <xdr:to>
      <xdr:col>23</xdr:col>
      <xdr:colOff>517525</xdr:colOff>
      <xdr:row>57</xdr:row>
      <xdr:rowOff>1671</xdr:rowOff>
    </xdr:to>
    <xdr:cxnSp macro="">
      <xdr:nvCxnSpPr>
        <xdr:cNvPr id="576" name="直線コネクタ 575"/>
        <xdr:cNvCxnSpPr/>
      </xdr:nvCxnSpPr>
      <xdr:spPr>
        <a:xfrm flipV="1">
          <a:off x="15481300" y="9723069"/>
          <a:ext cx="8382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109537</xdr:rowOff>
    </xdr:from>
    <xdr:ext cx="534377" cy="259045"/>
    <xdr:sp macro="" textlink="">
      <xdr:nvSpPr>
        <xdr:cNvPr id="577" name="教育費平均値テキスト"/>
        <xdr:cNvSpPr txBox="1"/>
      </xdr:nvSpPr>
      <xdr:spPr>
        <a:xfrm>
          <a:off x="16370300" y="936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78" name="フローチャート : 判断 577"/>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1671</xdr:rowOff>
    </xdr:from>
    <xdr:to>
      <xdr:col>22</xdr:col>
      <xdr:colOff>365125</xdr:colOff>
      <xdr:row>57</xdr:row>
      <xdr:rowOff>59416</xdr:rowOff>
    </xdr:to>
    <xdr:cxnSp macro="">
      <xdr:nvCxnSpPr>
        <xdr:cNvPr id="579" name="直線コネクタ 578"/>
        <xdr:cNvCxnSpPr/>
      </xdr:nvCxnSpPr>
      <xdr:spPr>
        <a:xfrm flipV="1">
          <a:off x="14592300" y="9774321"/>
          <a:ext cx="889000" cy="5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80" name="フローチャート : 判断 579"/>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90715</xdr:rowOff>
    </xdr:from>
    <xdr:ext cx="534377" cy="259045"/>
    <xdr:sp macro="" textlink="">
      <xdr:nvSpPr>
        <xdr:cNvPr id="581" name="テキスト ボックス 580"/>
        <xdr:cNvSpPr txBox="1"/>
      </xdr:nvSpPr>
      <xdr:spPr>
        <a:xfrm>
          <a:off x="15214111" y="93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59416</xdr:rowOff>
    </xdr:from>
    <xdr:to>
      <xdr:col>21</xdr:col>
      <xdr:colOff>161925</xdr:colOff>
      <xdr:row>58</xdr:row>
      <xdr:rowOff>75189</xdr:rowOff>
    </xdr:to>
    <xdr:cxnSp macro="">
      <xdr:nvCxnSpPr>
        <xdr:cNvPr id="582" name="直線コネクタ 581"/>
        <xdr:cNvCxnSpPr/>
      </xdr:nvCxnSpPr>
      <xdr:spPr>
        <a:xfrm flipV="1">
          <a:off x="13703300" y="9832066"/>
          <a:ext cx="889000" cy="18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3" name="フローチャート : 判断 582"/>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114444</xdr:rowOff>
    </xdr:from>
    <xdr:ext cx="534377" cy="259045"/>
    <xdr:sp macro="" textlink="">
      <xdr:nvSpPr>
        <xdr:cNvPr id="584" name="テキスト ボックス 583"/>
        <xdr:cNvSpPr txBox="1"/>
      </xdr:nvSpPr>
      <xdr:spPr>
        <a:xfrm>
          <a:off x="14325111" y="93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75189</xdr:rowOff>
    </xdr:from>
    <xdr:to>
      <xdr:col>19</xdr:col>
      <xdr:colOff>644525</xdr:colOff>
      <xdr:row>58</xdr:row>
      <xdr:rowOff>161920</xdr:rowOff>
    </xdr:to>
    <xdr:cxnSp macro="">
      <xdr:nvCxnSpPr>
        <xdr:cNvPr id="585" name="直線コネクタ 584"/>
        <xdr:cNvCxnSpPr/>
      </xdr:nvCxnSpPr>
      <xdr:spPr>
        <a:xfrm flipV="1">
          <a:off x="12814300" y="10019289"/>
          <a:ext cx="889000" cy="8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6" name="フローチャート : 判断 585"/>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159798</xdr:rowOff>
    </xdr:from>
    <xdr:ext cx="534377" cy="259045"/>
    <xdr:sp macro="" textlink="">
      <xdr:nvSpPr>
        <xdr:cNvPr id="587" name="テキスト ボックス 586"/>
        <xdr:cNvSpPr txBox="1"/>
      </xdr:nvSpPr>
      <xdr:spPr>
        <a:xfrm>
          <a:off x="13436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88" name="フローチャート : 判断 587"/>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167433</xdr:rowOff>
    </xdr:from>
    <xdr:ext cx="534377" cy="259045"/>
    <xdr:sp macro="" textlink="">
      <xdr:nvSpPr>
        <xdr:cNvPr id="589" name="テキスト ボックス 588"/>
        <xdr:cNvSpPr txBox="1"/>
      </xdr:nvSpPr>
      <xdr:spPr>
        <a:xfrm>
          <a:off x="12547111" y="94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71069</xdr:rowOff>
    </xdr:from>
    <xdr:to>
      <xdr:col>23</xdr:col>
      <xdr:colOff>568325</xdr:colOff>
      <xdr:row>57</xdr:row>
      <xdr:rowOff>1219</xdr:rowOff>
    </xdr:to>
    <xdr:sp macro="" textlink="">
      <xdr:nvSpPr>
        <xdr:cNvPr id="595" name="円/楕円 594"/>
        <xdr:cNvSpPr/>
      </xdr:nvSpPr>
      <xdr:spPr>
        <a:xfrm>
          <a:off x="16268700" y="96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49496</xdr:rowOff>
    </xdr:from>
    <xdr:ext cx="534377" cy="259045"/>
    <xdr:sp macro="" textlink="">
      <xdr:nvSpPr>
        <xdr:cNvPr id="596" name="教育費該当値テキスト"/>
        <xdr:cNvSpPr txBox="1"/>
      </xdr:nvSpPr>
      <xdr:spPr>
        <a:xfrm>
          <a:off x="16370300" y="96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37,890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122321</xdr:rowOff>
    </xdr:from>
    <xdr:to>
      <xdr:col>22</xdr:col>
      <xdr:colOff>415925</xdr:colOff>
      <xdr:row>57</xdr:row>
      <xdr:rowOff>52471</xdr:rowOff>
    </xdr:to>
    <xdr:sp macro="" textlink="">
      <xdr:nvSpPr>
        <xdr:cNvPr id="597" name="円/楕円 596"/>
        <xdr:cNvSpPr/>
      </xdr:nvSpPr>
      <xdr:spPr>
        <a:xfrm>
          <a:off x="15430500" y="972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43598</xdr:rowOff>
    </xdr:from>
    <xdr:ext cx="534377" cy="259045"/>
    <xdr:sp macro="" textlink="">
      <xdr:nvSpPr>
        <xdr:cNvPr id="598" name="テキスト ボックス 597"/>
        <xdr:cNvSpPr txBox="1"/>
      </xdr:nvSpPr>
      <xdr:spPr>
        <a:xfrm>
          <a:off x="15214111" y="98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8616</xdr:rowOff>
    </xdr:from>
    <xdr:to>
      <xdr:col>21</xdr:col>
      <xdr:colOff>212725</xdr:colOff>
      <xdr:row>57</xdr:row>
      <xdr:rowOff>110216</xdr:rowOff>
    </xdr:to>
    <xdr:sp macro="" textlink="">
      <xdr:nvSpPr>
        <xdr:cNvPr id="599" name="円/楕円 598"/>
        <xdr:cNvSpPr/>
      </xdr:nvSpPr>
      <xdr:spPr>
        <a:xfrm>
          <a:off x="14541500" y="978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101343</xdr:rowOff>
    </xdr:from>
    <xdr:ext cx="534377" cy="259045"/>
    <xdr:sp macro="" textlink="">
      <xdr:nvSpPr>
        <xdr:cNvPr id="600" name="テキスト ボックス 599"/>
        <xdr:cNvSpPr txBox="1"/>
      </xdr:nvSpPr>
      <xdr:spPr>
        <a:xfrm>
          <a:off x="14325111" y="987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24389</xdr:rowOff>
    </xdr:from>
    <xdr:to>
      <xdr:col>20</xdr:col>
      <xdr:colOff>9525</xdr:colOff>
      <xdr:row>58</xdr:row>
      <xdr:rowOff>125989</xdr:rowOff>
    </xdr:to>
    <xdr:sp macro="" textlink="">
      <xdr:nvSpPr>
        <xdr:cNvPr id="601" name="円/楕円 600"/>
        <xdr:cNvSpPr/>
      </xdr:nvSpPr>
      <xdr:spPr>
        <a:xfrm>
          <a:off x="13652500" y="99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117116</xdr:rowOff>
    </xdr:from>
    <xdr:ext cx="534377" cy="259045"/>
    <xdr:sp macro="" textlink="">
      <xdr:nvSpPr>
        <xdr:cNvPr id="602" name="テキスト ボックス 601"/>
        <xdr:cNvSpPr txBox="1"/>
      </xdr:nvSpPr>
      <xdr:spPr>
        <a:xfrm>
          <a:off x="13436111" y="1006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111120</xdr:rowOff>
    </xdr:from>
    <xdr:to>
      <xdr:col>18</xdr:col>
      <xdr:colOff>492125</xdr:colOff>
      <xdr:row>59</xdr:row>
      <xdr:rowOff>41270</xdr:rowOff>
    </xdr:to>
    <xdr:sp macro="" textlink="">
      <xdr:nvSpPr>
        <xdr:cNvPr id="603" name="円/楕円 602"/>
        <xdr:cNvSpPr/>
      </xdr:nvSpPr>
      <xdr:spPr>
        <a:xfrm>
          <a:off x="12763500" y="100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32397</xdr:rowOff>
    </xdr:from>
    <xdr:ext cx="534377" cy="259045"/>
    <xdr:sp macro="" textlink="">
      <xdr:nvSpPr>
        <xdr:cNvPr id="604" name="テキスト ボックス 603"/>
        <xdr:cNvSpPr txBox="1"/>
      </xdr:nvSpPr>
      <xdr:spPr>
        <a:xfrm>
          <a:off x="12547111" y="101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28" name="直線コネクタ 627"/>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1"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2" name="直線コネクタ 631"/>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24257</xdr:rowOff>
    </xdr:from>
    <xdr:to>
      <xdr:col>23</xdr:col>
      <xdr:colOff>517525</xdr:colOff>
      <xdr:row>79</xdr:row>
      <xdr:rowOff>31344</xdr:rowOff>
    </xdr:to>
    <xdr:cxnSp macro="">
      <xdr:nvCxnSpPr>
        <xdr:cNvPr id="633" name="直線コネクタ 632"/>
        <xdr:cNvCxnSpPr/>
      </xdr:nvCxnSpPr>
      <xdr:spPr>
        <a:xfrm>
          <a:off x="15481300" y="13568807"/>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4"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5" name="フローチャート : 判断 634"/>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24257</xdr:rowOff>
    </xdr:from>
    <xdr:to>
      <xdr:col>22</xdr:col>
      <xdr:colOff>365125</xdr:colOff>
      <xdr:row>79</xdr:row>
      <xdr:rowOff>30353</xdr:rowOff>
    </xdr:to>
    <xdr:cxnSp macro="">
      <xdr:nvCxnSpPr>
        <xdr:cNvPr id="636" name="直線コネクタ 635"/>
        <xdr:cNvCxnSpPr/>
      </xdr:nvCxnSpPr>
      <xdr:spPr>
        <a:xfrm flipV="1">
          <a:off x="14592300" y="135688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7" name="フローチャート : 判断 636"/>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38" name="テキスト ボックス 637"/>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27991</xdr:rowOff>
    </xdr:from>
    <xdr:to>
      <xdr:col>21</xdr:col>
      <xdr:colOff>161925</xdr:colOff>
      <xdr:row>79</xdr:row>
      <xdr:rowOff>30353</xdr:rowOff>
    </xdr:to>
    <xdr:cxnSp macro="">
      <xdr:nvCxnSpPr>
        <xdr:cNvPr id="639" name="直線コネクタ 638"/>
        <xdr:cNvCxnSpPr/>
      </xdr:nvCxnSpPr>
      <xdr:spPr>
        <a:xfrm>
          <a:off x="13703300" y="1357254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0" name="フローチャート : 判断 639"/>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1" name="テキスト ボックス 640"/>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168884</xdr:rowOff>
    </xdr:from>
    <xdr:to>
      <xdr:col>19</xdr:col>
      <xdr:colOff>644525</xdr:colOff>
      <xdr:row>79</xdr:row>
      <xdr:rowOff>27991</xdr:rowOff>
    </xdr:to>
    <xdr:cxnSp macro="">
      <xdr:nvCxnSpPr>
        <xdr:cNvPr id="642" name="直線コネクタ 641"/>
        <xdr:cNvCxnSpPr/>
      </xdr:nvCxnSpPr>
      <xdr:spPr>
        <a:xfrm>
          <a:off x="12814300" y="13541984"/>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3" name="フローチャート : 判断 642"/>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4" name="テキスト ボックス 643"/>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5" name="フローチャート : 判断 644"/>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6" name="テキスト ボックス 645"/>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151994</xdr:rowOff>
    </xdr:from>
    <xdr:to>
      <xdr:col>23</xdr:col>
      <xdr:colOff>568325</xdr:colOff>
      <xdr:row>79</xdr:row>
      <xdr:rowOff>82144</xdr:rowOff>
    </xdr:to>
    <xdr:sp macro="" textlink="">
      <xdr:nvSpPr>
        <xdr:cNvPr id="652" name="円/楕円 651"/>
        <xdr:cNvSpPr/>
      </xdr:nvSpPr>
      <xdr:spPr>
        <a:xfrm>
          <a:off x="16268700" y="135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81882</xdr:rowOff>
    </xdr:from>
    <xdr:ext cx="378565" cy="259045"/>
    <xdr:sp macro="" textlink="">
      <xdr:nvSpPr>
        <xdr:cNvPr id="653" name="災害復旧費該当値テキスト"/>
        <xdr:cNvSpPr txBox="1"/>
      </xdr:nvSpPr>
      <xdr:spPr>
        <a:xfrm>
          <a:off x="16370300" y="1345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144907</xdr:rowOff>
    </xdr:from>
    <xdr:to>
      <xdr:col>22</xdr:col>
      <xdr:colOff>415925</xdr:colOff>
      <xdr:row>79</xdr:row>
      <xdr:rowOff>75057</xdr:rowOff>
    </xdr:to>
    <xdr:sp macro="" textlink="">
      <xdr:nvSpPr>
        <xdr:cNvPr id="654" name="円/楕円 653"/>
        <xdr:cNvSpPr/>
      </xdr:nvSpPr>
      <xdr:spPr>
        <a:xfrm>
          <a:off x="15430500" y="135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66184</xdr:rowOff>
    </xdr:from>
    <xdr:ext cx="378565" cy="259045"/>
    <xdr:sp macro="" textlink="">
      <xdr:nvSpPr>
        <xdr:cNvPr id="655" name="テキスト ボックス 654"/>
        <xdr:cNvSpPr txBox="1"/>
      </xdr:nvSpPr>
      <xdr:spPr>
        <a:xfrm>
          <a:off x="15292017" y="13610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151003</xdr:rowOff>
    </xdr:from>
    <xdr:to>
      <xdr:col>21</xdr:col>
      <xdr:colOff>212725</xdr:colOff>
      <xdr:row>79</xdr:row>
      <xdr:rowOff>81153</xdr:rowOff>
    </xdr:to>
    <xdr:sp macro="" textlink="">
      <xdr:nvSpPr>
        <xdr:cNvPr id="656" name="円/楕円 655"/>
        <xdr:cNvSpPr/>
      </xdr:nvSpPr>
      <xdr:spPr>
        <a:xfrm>
          <a:off x="14541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72280</xdr:rowOff>
    </xdr:from>
    <xdr:ext cx="378565" cy="259045"/>
    <xdr:sp macro="" textlink="">
      <xdr:nvSpPr>
        <xdr:cNvPr id="657" name="テキスト ボックス 656"/>
        <xdr:cNvSpPr txBox="1"/>
      </xdr:nvSpPr>
      <xdr:spPr>
        <a:xfrm>
          <a:off x="14403017" y="1361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148641</xdr:rowOff>
    </xdr:from>
    <xdr:to>
      <xdr:col>20</xdr:col>
      <xdr:colOff>9525</xdr:colOff>
      <xdr:row>79</xdr:row>
      <xdr:rowOff>78791</xdr:rowOff>
    </xdr:to>
    <xdr:sp macro="" textlink="">
      <xdr:nvSpPr>
        <xdr:cNvPr id="658" name="円/楕円 657"/>
        <xdr:cNvSpPr/>
      </xdr:nvSpPr>
      <xdr:spPr>
        <a:xfrm>
          <a:off x="13652500" y="135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69918</xdr:rowOff>
    </xdr:from>
    <xdr:ext cx="378565" cy="259045"/>
    <xdr:sp macro="" textlink="">
      <xdr:nvSpPr>
        <xdr:cNvPr id="659" name="テキスト ボックス 658"/>
        <xdr:cNvSpPr txBox="1"/>
      </xdr:nvSpPr>
      <xdr:spPr>
        <a:xfrm>
          <a:off x="13514017" y="13614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118084</xdr:rowOff>
    </xdr:from>
    <xdr:to>
      <xdr:col>18</xdr:col>
      <xdr:colOff>492125</xdr:colOff>
      <xdr:row>79</xdr:row>
      <xdr:rowOff>48234</xdr:rowOff>
    </xdr:to>
    <xdr:sp macro="" textlink="">
      <xdr:nvSpPr>
        <xdr:cNvPr id="660" name="円/楕円 659"/>
        <xdr:cNvSpPr/>
      </xdr:nvSpPr>
      <xdr:spPr>
        <a:xfrm>
          <a:off x="12763500" y="134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39361</xdr:rowOff>
    </xdr:from>
    <xdr:ext cx="378565" cy="259045"/>
    <xdr:sp macro="" textlink="">
      <xdr:nvSpPr>
        <xdr:cNvPr id="661" name="テキスト ボックス 660"/>
        <xdr:cNvSpPr txBox="1"/>
      </xdr:nvSpPr>
      <xdr:spPr>
        <a:xfrm>
          <a:off x="12625017"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6" name="直線コネクタ 685"/>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7"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88" name="直線コネクタ 687"/>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89"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0" name="直線コネクタ 689"/>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58147</xdr:rowOff>
    </xdr:from>
    <xdr:to>
      <xdr:col>23</xdr:col>
      <xdr:colOff>517525</xdr:colOff>
      <xdr:row>96</xdr:row>
      <xdr:rowOff>92780</xdr:rowOff>
    </xdr:to>
    <xdr:cxnSp macro="">
      <xdr:nvCxnSpPr>
        <xdr:cNvPr id="691" name="直線コネクタ 690"/>
        <xdr:cNvCxnSpPr/>
      </xdr:nvCxnSpPr>
      <xdr:spPr>
        <a:xfrm>
          <a:off x="15481300" y="16517347"/>
          <a:ext cx="8382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134066</xdr:rowOff>
    </xdr:from>
    <xdr:ext cx="534377" cy="259045"/>
    <xdr:sp macro="" textlink="">
      <xdr:nvSpPr>
        <xdr:cNvPr id="692" name="公債費平均値テキスト"/>
        <xdr:cNvSpPr txBox="1"/>
      </xdr:nvSpPr>
      <xdr:spPr>
        <a:xfrm>
          <a:off x="16370300" y="160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3" name="フローチャート : 判断 692"/>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16504</xdr:rowOff>
    </xdr:from>
    <xdr:to>
      <xdr:col>22</xdr:col>
      <xdr:colOff>365125</xdr:colOff>
      <xdr:row>96</xdr:row>
      <xdr:rowOff>58147</xdr:rowOff>
    </xdr:to>
    <xdr:cxnSp macro="">
      <xdr:nvCxnSpPr>
        <xdr:cNvPr id="694" name="直線コネクタ 693"/>
        <xdr:cNvCxnSpPr/>
      </xdr:nvCxnSpPr>
      <xdr:spPr>
        <a:xfrm>
          <a:off x="14592300" y="16475704"/>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5" name="フローチャート : 判断 694"/>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47159</xdr:rowOff>
    </xdr:from>
    <xdr:ext cx="534377" cy="259045"/>
    <xdr:sp macro="" textlink="">
      <xdr:nvSpPr>
        <xdr:cNvPr id="696" name="テキスト ボックス 695"/>
        <xdr:cNvSpPr txBox="1"/>
      </xdr:nvSpPr>
      <xdr:spPr>
        <a:xfrm>
          <a:off x="15214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146081</xdr:rowOff>
    </xdr:from>
    <xdr:to>
      <xdr:col>21</xdr:col>
      <xdr:colOff>161925</xdr:colOff>
      <xdr:row>96</xdr:row>
      <xdr:rowOff>16504</xdr:rowOff>
    </xdr:to>
    <xdr:cxnSp macro="">
      <xdr:nvCxnSpPr>
        <xdr:cNvPr id="697" name="直線コネクタ 696"/>
        <xdr:cNvCxnSpPr/>
      </xdr:nvCxnSpPr>
      <xdr:spPr>
        <a:xfrm>
          <a:off x="13703300" y="16433831"/>
          <a:ext cx="889000" cy="4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698" name="フローチャート : 判断 697"/>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53770</xdr:rowOff>
    </xdr:from>
    <xdr:ext cx="534377" cy="259045"/>
    <xdr:sp macro="" textlink="">
      <xdr:nvSpPr>
        <xdr:cNvPr id="699" name="テキスト ボックス 698"/>
        <xdr:cNvSpPr txBox="1"/>
      </xdr:nvSpPr>
      <xdr:spPr>
        <a:xfrm>
          <a:off x="14325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103029</xdr:rowOff>
    </xdr:from>
    <xdr:to>
      <xdr:col>19</xdr:col>
      <xdr:colOff>644525</xdr:colOff>
      <xdr:row>95</xdr:row>
      <xdr:rowOff>146081</xdr:rowOff>
    </xdr:to>
    <xdr:cxnSp macro="">
      <xdr:nvCxnSpPr>
        <xdr:cNvPr id="700" name="直線コネクタ 699"/>
        <xdr:cNvCxnSpPr/>
      </xdr:nvCxnSpPr>
      <xdr:spPr>
        <a:xfrm>
          <a:off x="12814300" y="16390779"/>
          <a:ext cx="889000" cy="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1" name="フローチャート : 判断 700"/>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34948</xdr:rowOff>
    </xdr:from>
    <xdr:ext cx="534377" cy="259045"/>
    <xdr:sp macro="" textlink="">
      <xdr:nvSpPr>
        <xdr:cNvPr id="702" name="テキスト ボックス 701"/>
        <xdr:cNvSpPr txBox="1"/>
      </xdr:nvSpPr>
      <xdr:spPr>
        <a:xfrm>
          <a:off x="13436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3" name="フローチャート : 判断 702"/>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54455</xdr:rowOff>
    </xdr:from>
    <xdr:ext cx="534377" cy="259045"/>
    <xdr:sp macro="" textlink="">
      <xdr:nvSpPr>
        <xdr:cNvPr id="704" name="テキスト ボックス 703"/>
        <xdr:cNvSpPr txBox="1"/>
      </xdr:nvSpPr>
      <xdr:spPr>
        <a:xfrm>
          <a:off x="12547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41980</xdr:rowOff>
    </xdr:from>
    <xdr:to>
      <xdr:col>23</xdr:col>
      <xdr:colOff>568325</xdr:colOff>
      <xdr:row>96</xdr:row>
      <xdr:rowOff>143580</xdr:rowOff>
    </xdr:to>
    <xdr:sp macro="" textlink="">
      <xdr:nvSpPr>
        <xdr:cNvPr id="710" name="円/楕円 709"/>
        <xdr:cNvSpPr/>
      </xdr:nvSpPr>
      <xdr:spPr>
        <a:xfrm>
          <a:off x="16268700" y="165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20407</xdr:rowOff>
    </xdr:from>
    <xdr:ext cx="534377" cy="259045"/>
    <xdr:sp macro="" textlink="">
      <xdr:nvSpPr>
        <xdr:cNvPr id="711" name="公債費該当値テキスト"/>
        <xdr:cNvSpPr txBox="1"/>
      </xdr:nvSpPr>
      <xdr:spPr>
        <a:xfrm>
          <a:off x="16370300" y="164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44,463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7347</xdr:rowOff>
    </xdr:from>
    <xdr:to>
      <xdr:col>22</xdr:col>
      <xdr:colOff>415925</xdr:colOff>
      <xdr:row>96</xdr:row>
      <xdr:rowOff>108947</xdr:rowOff>
    </xdr:to>
    <xdr:sp macro="" textlink="">
      <xdr:nvSpPr>
        <xdr:cNvPr id="712" name="円/楕円 711"/>
        <xdr:cNvSpPr/>
      </xdr:nvSpPr>
      <xdr:spPr>
        <a:xfrm>
          <a:off x="15430500" y="164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100074</xdr:rowOff>
    </xdr:from>
    <xdr:ext cx="534377" cy="259045"/>
    <xdr:sp macro="" textlink="">
      <xdr:nvSpPr>
        <xdr:cNvPr id="713" name="テキスト ボックス 712"/>
        <xdr:cNvSpPr txBox="1"/>
      </xdr:nvSpPr>
      <xdr:spPr>
        <a:xfrm>
          <a:off x="15214111" y="165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137154</xdr:rowOff>
    </xdr:from>
    <xdr:to>
      <xdr:col>21</xdr:col>
      <xdr:colOff>212725</xdr:colOff>
      <xdr:row>96</xdr:row>
      <xdr:rowOff>67304</xdr:rowOff>
    </xdr:to>
    <xdr:sp macro="" textlink="">
      <xdr:nvSpPr>
        <xdr:cNvPr id="714" name="円/楕円 713"/>
        <xdr:cNvSpPr/>
      </xdr:nvSpPr>
      <xdr:spPr>
        <a:xfrm>
          <a:off x="14541500" y="164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58431</xdr:rowOff>
    </xdr:from>
    <xdr:ext cx="534377" cy="259045"/>
    <xdr:sp macro="" textlink="">
      <xdr:nvSpPr>
        <xdr:cNvPr id="715" name="テキスト ボックス 714"/>
        <xdr:cNvSpPr txBox="1"/>
      </xdr:nvSpPr>
      <xdr:spPr>
        <a:xfrm>
          <a:off x="14325111" y="165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95281</xdr:rowOff>
    </xdr:from>
    <xdr:to>
      <xdr:col>20</xdr:col>
      <xdr:colOff>9525</xdr:colOff>
      <xdr:row>96</xdr:row>
      <xdr:rowOff>25431</xdr:rowOff>
    </xdr:to>
    <xdr:sp macro="" textlink="">
      <xdr:nvSpPr>
        <xdr:cNvPr id="716" name="円/楕円 715"/>
        <xdr:cNvSpPr/>
      </xdr:nvSpPr>
      <xdr:spPr>
        <a:xfrm>
          <a:off x="13652500" y="163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16558</xdr:rowOff>
    </xdr:from>
    <xdr:ext cx="534377" cy="259045"/>
    <xdr:sp macro="" textlink="">
      <xdr:nvSpPr>
        <xdr:cNvPr id="717" name="テキスト ボックス 716"/>
        <xdr:cNvSpPr txBox="1"/>
      </xdr:nvSpPr>
      <xdr:spPr>
        <a:xfrm>
          <a:off x="13436111" y="164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52229</xdr:rowOff>
    </xdr:from>
    <xdr:to>
      <xdr:col>18</xdr:col>
      <xdr:colOff>492125</xdr:colOff>
      <xdr:row>95</xdr:row>
      <xdr:rowOff>153829</xdr:rowOff>
    </xdr:to>
    <xdr:sp macro="" textlink="">
      <xdr:nvSpPr>
        <xdr:cNvPr id="718" name="円/楕円 717"/>
        <xdr:cNvSpPr/>
      </xdr:nvSpPr>
      <xdr:spPr>
        <a:xfrm>
          <a:off x="12763500" y="163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144956</xdr:rowOff>
    </xdr:from>
    <xdr:ext cx="534377" cy="259045"/>
    <xdr:sp macro="" textlink="">
      <xdr:nvSpPr>
        <xdr:cNvPr id="719" name="テキスト ボックス 718"/>
        <xdr:cNvSpPr txBox="1"/>
      </xdr:nvSpPr>
      <xdr:spPr>
        <a:xfrm>
          <a:off x="12547111" y="164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5" name="直線コネクタ 744"/>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48"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49" name="直線コネクタ 748"/>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152272</xdr:rowOff>
    </xdr:from>
    <xdr:ext cx="469744" cy="259045"/>
    <xdr:sp macro="" textlink="">
      <xdr:nvSpPr>
        <xdr:cNvPr id="751" name="諸支出金平均値テキスト"/>
        <xdr:cNvSpPr txBox="1"/>
      </xdr:nvSpPr>
      <xdr:spPr>
        <a:xfrm>
          <a:off x="22212300" y="615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2" name="フローチャート : 判断 751"/>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4" name="フローチャート : 判断 753"/>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xdr:rowOff>
    </xdr:from>
    <xdr:ext cx="469744" cy="259045"/>
    <xdr:sp macro="" textlink="">
      <xdr:nvSpPr>
        <xdr:cNvPr id="755" name="テキスト ボックス 754"/>
        <xdr:cNvSpPr txBox="1"/>
      </xdr:nvSpPr>
      <xdr:spPr>
        <a:xfrm>
          <a:off x="21088427"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7" name="フローチャート : 判断 756"/>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58" name="テキスト ボックス 757"/>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0" name="フローチャート : 判断 759"/>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162831</xdr:rowOff>
    </xdr:from>
    <xdr:ext cx="469744" cy="259045"/>
    <xdr:sp macro="" textlink="">
      <xdr:nvSpPr>
        <xdr:cNvPr id="761" name="テキスト ボックス 760"/>
        <xdr:cNvSpPr txBox="1"/>
      </xdr:nvSpPr>
      <xdr:spPr>
        <a:xfrm>
          <a:off x="19310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2" name="フローチャート : 判断 761"/>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74875</xdr:rowOff>
    </xdr:from>
    <xdr:ext cx="469744" cy="259045"/>
    <xdr:sp macro="" textlink="">
      <xdr:nvSpPr>
        <xdr:cNvPr id="763" name="テキスト ボックス 762"/>
        <xdr:cNvSpPr txBox="1"/>
      </xdr:nvSpPr>
      <xdr:spPr>
        <a:xfrm>
          <a:off x="18421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rPr>
            <a:t>　議会費については、人件費の割合が高く類似団体に比べコスト高となっています。</a:t>
          </a:r>
        </a:p>
        <a:p>
          <a:r>
            <a:rPr kumimoji="1" lang="ja-JP" altLang="en-US" sz="1300" baseline="0">
              <a:solidFill>
                <a:sysClr val="windowText" lastClr="000000"/>
              </a:solidFill>
              <a:latin typeface="ＭＳ Ｐゴシック"/>
            </a:rPr>
            <a:t>　衛生費については、平成</a:t>
          </a:r>
          <a:r>
            <a:rPr kumimoji="1" lang="en-US" altLang="ja-JP" sz="1300" baseline="0">
              <a:solidFill>
                <a:sysClr val="windowText" lastClr="000000"/>
              </a:solidFill>
              <a:latin typeface="ＭＳ Ｐゴシック"/>
            </a:rPr>
            <a:t>25</a:t>
          </a:r>
          <a:r>
            <a:rPr kumimoji="1" lang="ja-JP" altLang="en-US" sz="1300" baseline="0">
              <a:solidFill>
                <a:sysClr val="windowText" lastClr="000000"/>
              </a:solidFill>
              <a:latin typeface="ＭＳ Ｐゴシック"/>
            </a:rPr>
            <a:t>年度は平成</a:t>
          </a:r>
          <a:r>
            <a:rPr kumimoji="1" lang="en-US" altLang="ja-JP" sz="1300" baseline="0">
              <a:solidFill>
                <a:sysClr val="windowText" lastClr="000000"/>
              </a:solidFill>
              <a:latin typeface="ＭＳ Ｐゴシック"/>
            </a:rPr>
            <a:t>26</a:t>
          </a:r>
          <a:r>
            <a:rPr kumimoji="1" lang="ja-JP" altLang="en-US" sz="1300" baseline="0">
              <a:solidFill>
                <a:sysClr val="windowText" lastClr="000000"/>
              </a:solidFill>
              <a:latin typeface="ＭＳ Ｐゴシック"/>
            </a:rPr>
            <a:t>年度に地方独立行政法人へ移行した岡山市立総合医療センターに係る準備経費等を計上したため増加し、</a:t>
          </a:r>
          <a:r>
            <a:rPr kumimoji="1" lang="en-US" altLang="ja-JP" sz="1300" baseline="0">
              <a:solidFill>
                <a:sysClr val="windowText" lastClr="000000"/>
              </a:solidFill>
              <a:latin typeface="ＭＳ Ｐゴシック"/>
            </a:rPr>
            <a:t>H26</a:t>
          </a:r>
          <a:r>
            <a:rPr kumimoji="1" lang="ja-JP" altLang="en-US" sz="1300" baseline="0">
              <a:solidFill>
                <a:sysClr val="windowText" lastClr="000000"/>
              </a:solidFill>
              <a:latin typeface="ＭＳ Ｐゴシック"/>
            </a:rPr>
            <a:t>年度は、岡山市立総合医療センター建設に係る起債（転貸債）を地方独立行政法人法（第</a:t>
          </a:r>
          <a:r>
            <a:rPr kumimoji="1" lang="en-US" altLang="ja-JP" sz="1300" baseline="0">
              <a:solidFill>
                <a:sysClr val="windowText" lastClr="000000"/>
              </a:solidFill>
              <a:latin typeface="ＭＳ Ｐゴシック"/>
            </a:rPr>
            <a:t>41</a:t>
          </a:r>
          <a:r>
            <a:rPr kumimoji="1" lang="ja-JP" altLang="en-US" sz="1300" baseline="0">
              <a:solidFill>
                <a:sysClr val="windowText" lastClr="000000"/>
              </a:solidFill>
              <a:latin typeface="ＭＳ Ｐゴシック"/>
            </a:rPr>
            <a:t>条第</a:t>
          </a:r>
          <a:r>
            <a:rPr kumimoji="1" lang="en-US" altLang="ja-JP" sz="1300" baseline="0">
              <a:solidFill>
                <a:sysClr val="windowText" lastClr="000000"/>
              </a:solidFill>
              <a:latin typeface="ＭＳ Ｐゴシック"/>
            </a:rPr>
            <a:t>5</a:t>
          </a:r>
          <a:r>
            <a:rPr kumimoji="1" lang="ja-JP" altLang="en-US" sz="1300" baseline="0">
              <a:solidFill>
                <a:sysClr val="windowText" lastClr="000000"/>
              </a:solidFill>
              <a:latin typeface="ＭＳ Ｐゴシック"/>
            </a:rPr>
            <a:t>項）の定めにより、貸付金として</a:t>
          </a:r>
          <a:r>
            <a:rPr kumimoji="1" lang="en-US" altLang="ja-JP" sz="1300" baseline="0">
              <a:solidFill>
                <a:sysClr val="windowText" lastClr="000000"/>
              </a:solidFill>
              <a:latin typeface="ＭＳ Ｐゴシック"/>
            </a:rPr>
            <a:t>111</a:t>
          </a:r>
          <a:r>
            <a:rPr kumimoji="1" lang="ja-JP" altLang="en-US" sz="1300" baseline="0">
              <a:solidFill>
                <a:sysClr val="windowText" lastClr="000000"/>
              </a:solidFill>
              <a:latin typeface="ＭＳ Ｐゴシック"/>
            </a:rPr>
            <a:t>億</a:t>
          </a:r>
          <a:r>
            <a:rPr kumimoji="1" lang="en-US" altLang="ja-JP" sz="1300" baseline="0">
              <a:solidFill>
                <a:sysClr val="windowText" lastClr="000000"/>
              </a:solidFill>
              <a:latin typeface="ＭＳ Ｐゴシック"/>
            </a:rPr>
            <a:t>37</a:t>
          </a:r>
          <a:r>
            <a:rPr kumimoji="1" lang="ja-JP" altLang="en-US" sz="1300" baseline="0">
              <a:solidFill>
                <a:sysClr val="windowText" lastClr="000000"/>
              </a:solidFill>
              <a:latin typeface="ＭＳ Ｐゴシック"/>
            </a:rPr>
            <a:t>百万円の支出があり大幅な増となりました。</a:t>
          </a:r>
          <a:endParaRPr kumimoji="1" lang="en-US" altLang="ja-JP" sz="1300" baseline="0">
            <a:solidFill>
              <a:sysClr val="windowText" lastClr="000000"/>
            </a:solidFill>
            <a:latin typeface="ＭＳ Ｐゴシック"/>
          </a:endParaRPr>
        </a:p>
        <a:p>
          <a:r>
            <a:rPr kumimoji="1" lang="ja-JP" altLang="en-US" sz="1300" baseline="0">
              <a:solidFill>
                <a:sysClr val="windowText" lastClr="000000"/>
              </a:solidFill>
              <a:latin typeface="ＭＳ Ｐゴシック"/>
            </a:rPr>
            <a:t>　労働費は、勤労者福祉会館の耐震改修工事を平成</a:t>
          </a:r>
          <a:r>
            <a:rPr kumimoji="1" lang="en-US" altLang="ja-JP" sz="1300" baseline="0">
              <a:solidFill>
                <a:sysClr val="windowText" lastClr="000000"/>
              </a:solidFill>
              <a:latin typeface="ＭＳ Ｐゴシック"/>
            </a:rPr>
            <a:t>28</a:t>
          </a:r>
          <a:r>
            <a:rPr kumimoji="1" lang="ja-JP" altLang="en-US" sz="1300" baseline="0">
              <a:solidFill>
                <a:sysClr val="windowText" lastClr="000000"/>
              </a:solidFill>
              <a:latin typeface="ＭＳ Ｐゴシック"/>
            </a:rPr>
            <a:t>年度に実施したことにより、類似団体に比べコスト高となっています。</a:t>
          </a:r>
          <a:endParaRPr kumimoji="1" lang="en-US" altLang="ja-JP" sz="1300" baseline="0">
            <a:solidFill>
              <a:sysClr val="windowText" lastClr="000000"/>
            </a:solidFill>
            <a:latin typeface="ＭＳ Ｐゴシック"/>
          </a:endParaRPr>
        </a:p>
        <a:p>
          <a:r>
            <a:rPr kumimoji="1" lang="ja-JP" altLang="en-US" sz="1300" baseline="0">
              <a:solidFill>
                <a:sysClr val="windowText" lastClr="000000"/>
              </a:solidFill>
              <a:latin typeface="ＭＳ Ｐゴシック"/>
            </a:rPr>
            <a:t>　農林水産業費は、広大な岡山平野における土地改良事業に係る元利償還交付金や用水路に係る維持管理費等の経費が生じるため、類似団体に比べコスト高となっています。</a:t>
          </a:r>
        </a:p>
        <a:p>
          <a:r>
            <a:rPr kumimoji="1" lang="ja-JP" altLang="en-US" sz="1300" baseline="0">
              <a:solidFill>
                <a:srgbClr val="00B0F0"/>
              </a:solidFill>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rgbClr val="00B0F0"/>
              </a:solidFill>
              <a:latin typeface="ＭＳ Ｐゴシック" panose="020B0600070205080204" pitchFamily="50" charset="-128"/>
              <a:ea typeface="ＭＳ Ｐゴシック" panose="020B0600070205080204" pitchFamily="50" charset="-128"/>
            </a:rPr>
            <a:t>　</a:t>
          </a:r>
          <a:r>
            <a:rPr kumimoji="1" lang="ja-JP" altLang="ja-JP" sz="1400" baseline="0">
              <a:solidFill>
                <a:schemeClr val="dk1"/>
              </a:solidFill>
              <a:effectLst/>
              <a:latin typeface="+mn-lt"/>
              <a:ea typeface="+mn-ea"/>
              <a:cs typeface="+mn-cs"/>
            </a:rPr>
            <a:t>平成</a:t>
          </a:r>
          <a:r>
            <a:rPr kumimoji="1" lang="en-US" altLang="ja-JP" sz="1400" baseline="0">
              <a:solidFill>
                <a:schemeClr val="dk1"/>
              </a:solidFill>
              <a:effectLst/>
              <a:latin typeface="+mn-lt"/>
              <a:ea typeface="+mn-ea"/>
              <a:cs typeface="+mn-cs"/>
            </a:rPr>
            <a:t>27</a:t>
          </a:r>
          <a:r>
            <a:rPr kumimoji="1" lang="ja-JP" altLang="ja-JP" sz="1400" baseline="0">
              <a:solidFill>
                <a:schemeClr val="dk1"/>
              </a:solidFill>
              <a:effectLst/>
              <a:latin typeface="+mn-lt"/>
              <a:ea typeface="+mn-ea"/>
              <a:cs typeface="+mn-cs"/>
            </a:rPr>
            <a:t>年度に比べ、翌年度への繰越の減等による実質収支額は増加となっていますが、実質単年度収支は昨年度と比較し</a:t>
          </a:r>
          <a:r>
            <a:rPr kumimoji="1" lang="en-US" altLang="ja-JP" sz="1400" baseline="0">
              <a:solidFill>
                <a:schemeClr val="dk1"/>
              </a:solidFill>
              <a:effectLst/>
              <a:latin typeface="+mn-lt"/>
              <a:ea typeface="+mn-ea"/>
              <a:cs typeface="+mn-cs"/>
            </a:rPr>
            <a:t>0.93%</a:t>
          </a:r>
          <a:r>
            <a:rPr kumimoji="1" lang="ja-JP" altLang="ja-JP" sz="1400" baseline="0">
              <a:solidFill>
                <a:schemeClr val="dk1"/>
              </a:solidFill>
              <a:effectLst/>
              <a:latin typeface="+mn-lt"/>
              <a:ea typeface="+mn-ea"/>
              <a:cs typeface="+mn-cs"/>
            </a:rPr>
            <a:t>ﾎﾟｲﾝﾄ減少となっています。実質単年度収支は</a:t>
          </a:r>
          <a:r>
            <a:rPr kumimoji="1" lang="en-US" altLang="ja-JP" sz="1400" baseline="0">
              <a:solidFill>
                <a:schemeClr val="dk1"/>
              </a:solidFill>
              <a:effectLst/>
              <a:latin typeface="+mn-lt"/>
              <a:ea typeface="+mn-ea"/>
              <a:cs typeface="+mn-cs"/>
            </a:rPr>
            <a:t>H23</a:t>
          </a:r>
          <a:r>
            <a:rPr kumimoji="1" lang="ja-JP" altLang="ja-JP" sz="1400" baseline="0">
              <a:solidFill>
                <a:schemeClr val="dk1"/>
              </a:solidFill>
              <a:effectLst/>
              <a:latin typeface="+mn-lt"/>
              <a:ea typeface="+mn-ea"/>
              <a:cs typeface="+mn-cs"/>
            </a:rPr>
            <a:t>年度以降マイナスとなっており、要因としては、固定資産税等の歳入減</a:t>
          </a:r>
          <a:r>
            <a:rPr kumimoji="1" lang="en-US" altLang="ja-JP" sz="1400" baseline="0">
              <a:solidFill>
                <a:schemeClr val="dk1"/>
              </a:solidFill>
              <a:effectLst/>
              <a:latin typeface="+mn-lt"/>
              <a:ea typeface="+mn-ea"/>
              <a:cs typeface="+mn-cs"/>
            </a:rPr>
            <a:t>(H23)</a:t>
          </a:r>
          <a:r>
            <a:rPr kumimoji="1" lang="ja-JP" altLang="ja-JP" sz="1400" baseline="0">
              <a:solidFill>
                <a:schemeClr val="dk1"/>
              </a:solidFill>
              <a:effectLst/>
              <a:latin typeface="+mn-lt"/>
              <a:ea typeface="+mn-ea"/>
              <a:cs typeface="+mn-cs"/>
            </a:rPr>
            <a:t>、生活保護費等の歳出増</a:t>
          </a:r>
          <a:r>
            <a:rPr kumimoji="1" lang="en-US" altLang="ja-JP" sz="1400" baseline="0">
              <a:solidFill>
                <a:schemeClr val="dk1"/>
              </a:solidFill>
              <a:effectLst/>
              <a:latin typeface="+mn-lt"/>
              <a:ea typeface="+mn-ea"/>
              <a:cs typeface="+mn-cs"/>
            </a:rPr>
            <a:t>(H24)</a:t>
          </a:r>
          <a:r>
            <a:rPr kumimoji="1" lang="ja-JP" altLang="ja-JP" sz="1400" baseline="0">
              <a:solidFill>
                <a:schemeClr val="dk1"/>
              </a:solidFill>
              <a:effectLst/>
              <a:latin typeface="+mn-lt"/>
              <a:ea typeface="+mn-ea"/>
              <a:cs typeface="+mn-cs"/>
            </a:rPr>
            <a:t>、財政調整基金の取崩</a:t>
          </a:r>
          <a:r>
            <a:rPr kumimoji="1" lang="en-US" altLang="ja-JP" sz="1400" baseline="0">
              <a:solidFill>
                <a:schemeClr val="dk1"/>
              </a:solidFill>
              <a:effectLst/>
              <a:latin typeface="+mn-lt"/>
              <a:ea typeface="+mn-ea"/>
              <a:cs typeface="+mn-cs"/>
            </a:rPr>
            <a:t>(H25,26,27,28)</a:t>
          </a:r>
          <a:r>
            <a:rPr kumimoji="1" lang="ja-JP" altLang="ja-JP" sz="1400" baseline="0">
              <a:solidFill>
                <a:schemeClr val="dk1"/>
              </a:solidFill>
              <a:effectLst/>
              <a:latin typeface="+mn-lt"/>
              <a:ea typeface="+mn-ea"/>
              <a:cs typeface="+mn-cs"/>
            </a:rPr>
            <a:t>等が挙げられます。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岡山市住宅新築資金等貸付事業費特別会計については赤字が発生しており、引き続き解消に向けた努力が必要です。</a:t>
          </a:r>
        </a:p>
        <a:p>
          <a:r>
            <a:rPr kumimoji="1" lang="ja-JP" altLang="en-US" sz="1400">
              <a:latin typeface="ＭＳ ゴシック" pitchFamily="49" charset="-128"/>
              <a:ea typeface="ＭＳ ゴシック" pitchFamily="49" charset="-128"/>
            </a:rPr>
            <a:t>　上記以外の会計については、全て黒字となっており、岡山市全体としては赤字は発生しておらず、実質赤字比率は該当していません。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288551072</v>
      </c>
      <c r="BO4" s="411"/>
      <c r="BP4" s="411"/>
      <c r="BQ4" s="411"/>
      <c r="BR4" s="411"/>
      <c r="BS4" s="411"/>
      <c r="BT4" s="411"/>
      <c r="BU4" s="412"/>
      <c r="BV4" s="410">
        <v>287505152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4.3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278930700</v>
      </c>
      <c r="BO5" s="416"/>
      <c r="BP5" s="416"/>
      <c r="BQ5" s="416"/>
      <c r="BR5" s="416"/>
      <c r="BS5" s="416"/>
      <c r="BT5" s="416"/>
      <c r="BU5" s="417"/>
      <c r="BV5" s="415">
        <v>277860652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88.1</v>
      </c>
      <c r="CU5" s="386"/>
      <c r="CV5" s="386"/>
      <c r="CW5" s="386"/>
      <c r="CX5" s="386"/>
      <c r="CY5" s="386"/>
      <c r="CZ5" s="386"/>
      <c r="DA5" s="387"/>
      <c r="DB5" s="385">
        <v>87.5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9620372</v>
      </c>
      <c r="BO6" s="416"/>
      <c r="BP6" s="416"/>
      <c r="BQ6" s="416"/>
      <c r="BR6" s="416"/>
      <c r="BS6" s="416"/>
      <c r="BT6" s="416"/>
      <c r="BU6" s="417"/>
      <c r="BV6" s="415">
        <v>9644500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97.5</v>
      </c>
      <c r="CU6" s="562"/>
      <c r="CV6" s="562"/>
      <c r="CW6" s="562"/>
      <c r="CX6" s="562"/>
      <c r="CY6" s="562"/>
      <c r="CZ6" s="562"/>
      <c r="DA6" s="563"/>
      <c r="DB6" s="561">
        <v>97.6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2083117</v>
      </c>
      <c r="BO7" s="416"/>
      <c r="BP7" s="416"/>
      <c r="BQ7" s="416"/>
      <c r="BR7" s="416"/>
      <c r="BS7" s="416"/>
      <c r="BT7" s="416"/>
      <c r="BU7" s="417"/>
      <c r="BV7" s="415">
        <v>2485937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166755651</v>
      </c>
      <c r="CU7" s="416"/>
      <c r="CV7" s="416"/>
      <c r="CW7" s="416"/>
      <c r="CX7" s="416"/>
      <c r="CY7" s="416"/>
      <c r="CZ7" s="416"/>
      <c r="DA7" s="417"/>
      <c r="DB7" s="415">
        <v>165516086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7537255</v>
      </c>
      <c r="BO8" s="416"/>
      <c r="BP8" s="416"/>
      <c r="BQ8" s="416"/>
      <c r="BR8" s="416"/>
      <c r="BS8" s="416"/>
      <c r="BT8" s="416"/>
      <c r="BU8" s="417"/>
      <c r="BV8" s="415">
        <v>7158563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v>
      </c>
      <c r="CU8" s="525"/>
      <c r="CV8" s="525"/>
      <c r="CW8" s="525"/>
      <c r="CX8" s="525"/>
      <c r="CY8" s="525"/>
      <c r="CZ8" s="525"/>
      <c r="DA8" s="526"/>
      <c r="DB8" s="524">
        <v>0.79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719474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378692</v>
      </c>
      <c r="BO9" s="416"/>
      <c r="BP9" s="416"/>
      <c r="BQ9" s="416"/>
      <c r="BR9" s="416"/>
      <c r="BS9" s="416"/>
      <c r="BT9" s="416"/>
      <c r="BU9" s="417"/>
      <c r="BV9" s="415">
        <v>-1842785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15.9</v>
      </c>
      <c r="CU9" s="386"/>
      <c r="CV9" s="386"/>
      <c r="CW9" s="386"/>
      <c r="CX9" s="386"/>
      <c r="CY9" s="386"/>
      <c r="CZ9" s="386"/>
      <c r="DA9" s="387"/>
      <c r="DB9" s="385">
        <v>16.600000000000001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709584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8518</v>
      </c>
      <c r="BO10" s="416"/>
      <c r="BP10" s="416"/>
      <c r="BQ10" s="416"/>
      <c r="BR10" s="416"/>
      <c r="BS10" s="416"/>
      <c r="BT10" s="416"/>
      <c r="BU10" s="417"/>
      <c r="BV10" s="415">
        <v>24413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708652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4600000</v>
      </c>
      <c r="BO12" s="416"/>
      <c r="BP12" s="416"/>
      <c r="BQ12" s="416"/>
      <c r="BR12" s="416"/>
      <c r="BS12" s="416"/>
      <c r="BT12" s="416"/>
      <c r="BU12" s="417"/>
      <c r="BV12" s="415">
        <v>3910000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697437</v>
      </c>
      <c r="S13" s="517"/>
      <c r="T13" s="517"/>
      <c r="U13" s="517"/>
      <c r="V13" s="518"/>
      <c r="W13" s="504" t="s">
        <v>124</v>
      </c>
      <c r="X13" s="428"/>
      <c r="Y13" s="428"/>
      <c r="Z13" s="428"/>
      <c r="AA13" s="428"/>
      <c r="AB13" s="429"/>
      <c r="AC13" s="391">
        <v>8329</v>
      </c>
      <c r="AD13" s="392"/>
      <c r="AE13" s="392"/>
      <c r="AF13" s="392"/>
      <c r="AG13" s="393"/>
      <c r="AH13" s="391">
        <v>8925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-4212790</v>
      </c>
      <c r="BO13" s="416"/>
      <c r="BP13" s="416"/>
      <c r="BQ13" s="416"/>
      <c r="BR13" s="416"/>
      <c r="BS13" s="416"/>
      <c r="BT13" s="416"/>
      <c r="BU13" s="417"/>
      <c r="BV13" s="415">
        <v>-5728372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8.1</v>
      </c>
      <c r="CU13" s="386"/>
      <c r="CV13" s="386"/>
      <c r="CW13" s="386"/>
      <c r="CX13" s="386"/>
      <c r="CY13" s="386"/>
      <c r="CZ13" s="386"/>
      <c r="DA13" s="387"/>
      <c r="DB13" s="385">
        <v>9.5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707615</v>
      </c>
      <c r="S14" s="517"/>
      <c r="T14" s="517"/>
      <c r="U14" s="517"/>
      <c r="V14" s="518"/>
      <c r="W14" s="519"/>
      <c r="X14" s="431"/>
      <c r="Y14" s="431"/>
      <c r="Z14" s="431"/>
      <c r="AA14" s="431"/>
      <c r="AB14" s="432"/>
      <c r="AC14" s="509">
        <v>2.6</v>
      </c>
      <c r="AD14" s="510"/>
      <c r="AE14" s="510"/>
      <c r="AF14" s="510"/>
      <c r="AG14" s="511"/>
      <c r="AH14" s="509">
        <v>2.9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13.5</v>
      </c>
      <c r="CU14" s="488"/>
      <c r="CV14" s="488"/>
      <c r="CW14" s="488"/>
      <c r="CX14" s="488"/>
      <c r="CY14" s="488"/>
      <c r="CZ14" s="488"/>
      <c r="DA14" s="489"/>
      <c r="DB14" s="520">
        <v>27.7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697148</v>
      </c>
      <c r="S15" s="517"/>
      <c r="T15" s="517"/>
      <c r="U15" s="517"/>
      <c r="V15" s="518"/>
      <c r="W15" s="504" t="s">
        <v>131</v>
      </c>
      <c r="X15" s="428"/>
      <c r="Y15" s="428"/>
      <c r="Z15" s="428"/>
      <c r="AA15" s="428"/>
      <c r="AB15" s="429"/>
      <c r="AC15" s="391">
        <v>70742</v>
      </c>
      <c r="AD15" s="392"/>
      <c r="AE15" s="392"/>
      <c r="AF15" s="392"/>
      <c r="AG15" s="393"/>
      <c r="AH15" s="391">
        <v>67642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98379800</v>
      </c>
      <c r="BO15" s="411"/>
      <c r="BP15" s="411"/>
      <c r="BQ15" s="411"/>
      <c r="BR15" s="411"/>
      <c r="BS15" s="411"/>
      <c r="BT15" s="411"/>
      <c r="BU15" s="412"/>
      <c r="BV15" s="410">
        <v>96532136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22</v>
      </c>
      <c r="AD16" s="510"/>
      <c r="AE16" s="510"/>
      <c r="AF16" s="510"/>
      <c r="AG16" s="511"/>
      <c r="AH16" s="509">
        <v>21.7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121431337</v>
      </c>
      <c r="BO16" s="416"/>
      <c r="BP16" s="416"/>
      <c r="BQ16" s="416"/>
      <c r="BR16" s="416"/>
      <c r="BS16" s="416"/>
      <c r="BT16" s="416"/>
      <c r="BU16" s="417"/>
      <c r="BV16" s="415">
        <v>119330013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242725</v>
      </c>
      <c r="AD17" s="392"/>
      <c r="AE17" s="392"/>
      <c r="AF17" s="392"/>
      <c r="AG17" s="393"/>
      <c r="AH17" s="391">
        <v>234539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126580376</v>
      </c>
      <c r="BO17" s="416"/>
      <c r="BP17" s="416"/>
      <c r="BQ17" s="416"/>
      <c r="BR17" s="416"/>
      <c r="BS17" s="416"/>
      <c r="BT17" s="416"/>
      <c r="BU17" s="417"/>
      <c r="BV17" s="415">
        <v>124118264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789.95</v>
      </c>
      <c r="M18" s="480"/>
      <c r="N18" s="480"/>
      <c r="O18" s="480"/>
      <c r="P18" s="480"/>
      <c r="Q18" s="480"/>
      <c r="R18" s="481"/>
      <c r="S18" s="481"/>
      <c r="T18" s="481"/>
      <c r="U18" s="481"/>
      <c r="V18" s="482"/>
      <c r="W18" s="496"/>
      <c r="X18" s="497"/>
      <c r="Y18" s="497"/>
      <c r="Z18" s="497"/>
      <c r="AA18" s="497"/>
      <c r="AB18" s="505"/>
      <c r="AC18" s="379">
        <v>75.400000000000006</v>
      </c>
      <c r="AD18" s="380"/>
      <c r="AE18" s="380"/>
      <c r="AF18" s="380"/>
      <c r="AG18" s="483"/>
      <c r="AH18" s="379">
        <v>75.400000000000006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149209947</v>
      </c>
      <c r="BO18" s="416"/>
      <c r="BP18" s="416"/>
      <c r="BQ18" s="416"/>
      <c r="BR18" s="416"/>
      <c r="BS18" s="416"/>
      <c r="BT18" s="416"/>
      <c r="BU18" s="417"/>
      <c r="BV18" s="415">
        <v>149119942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911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193202707</v>
      </c>
      <c r="BO19" s="416"/>
      <c r="BP19" s="416"/>
      <c r="BQ19" s="416"/>
      <c r="BR19" s="416"/>
      <c r="BS19" s="416"/>
      <c r="BT19" s="416"/>
      <c r="BU19" s="417"/>
      <c r="BV19" s="415">
        <v>194069374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309409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312103946</v>
      </c>
      <c r="BO23" s="416"/>
      <c r="BP23" s="416"/>
      <c r="BQ23" s="416"/>
      <c r="BR23" s="416"/>
      <c r="BS23" s="416"/>
      <c r="BT23" s="416"/>
      <c r="BU23" s="417"/>
      <c r="BV23" s="415">
        <v>307410803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11600</v>
      </c>
      <c r="R24" s="392"/>
      <c r="S24" s="392"/>
      <c r="T24" s="392"/>
      <c r="U24" s="392"/>
      <c r="V24" s="393"/>
      <c r="W24" s="457"/>
      <c r="X24" s="448"/>
      <c r="Y24" s="449"/>
      <c r="Z24" s="388" t="s">
        <v>155</v>
      </c>
      <c r="AA24" s="389"/>
      <c r="AB24" s="389"/>
      <c r="AC24" s="389"/>
      <c r="AD24" s="389"/>
      <c r="AE24" s="389"/>
      <c r="AF24" s="389"/>
      <c r="AG24" s="390"/>
      <c r="AH24" s="391">
        <v>4517</v>
      </c>
      <c r="AI24" s="392"/>
      <c r="AJ24" s="392"/>
      <c r="AK24" s="392"/>
      <c r="AL24" s="393"/>
      <c r="AM24" s="391">
        <v>14878998</v>
      </c>
      <c r="AN24" s="392"/>
      <c r="AO24" s="392"/>
      <c r="AP24" s="392"/>
      <c r="AQ24" s="392"/>
      <c r="AR24" s="393"/>
      <c r="AS24" s="391">
        <v>3294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167370090</v>
      </c>
      <c r="BO24" s="416"/>
      <c r="BP24" s="416"/>
      <c r="BQ24" s="416"/>
      <c r="BR24" s="416"/>
      <c r="BS24" s="416"/>
      <c r="BT24" s="416"/>
      <c r="BU24" s="417"/>
      <c r="BV24" s="415">
        <v>171400034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9200</v>
      </c>
      <c r="R25" s="392"/>
      <c r="S25" s="392"/>
      <c r="T25" s="392"/>
      <c r="U25" s="392"/>
      <c r="V25" s="393"/>
      <c r="W25" s="457"/>
      <c r="X25" s="448"/>
      <c r="Y25" s="449"/>
      <c r="Z25" s="388" t="s">
        <v>158</v>
      </c>
      <c r="AA25" s="389"/>
      <c r="AB25" s="389"/>
      <c r="AC25" s="389"/>
      <c r="AD25" s="389"/>
      <c r="AE25" s="389"/>
      <c r="AF25" s="389"/>
      <c r="AG25" s="390"/>
      <c r="AH25" s="391">
        <v>704</v>
      </c>
      <c r="AI25" s="392"/>
      <c r="AJ25" s="392"/>
      <c r="AK25" s="392"/>
      <c r="AL25" s="393"/>
      <c r="AM25" s="391">
        <v>2182400</v>
      </c>
      <c r="AN25" s="392"/>
      <c r="AO25" s="392"/>
      <c r="AP25" s="392"/>
      <c r="AQ25" s="392"/>
      <c r="AR25" s="393"/>
      <c r="AS25" s="391">
        <v>3100</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86743288</v>
      </c>
      <c r="BO25" s="411"/>
      <c r="BP25" s="411"/>
      <c r="BQ25" s="411"/>
      <c r="BR25" s="411"/>
      <c r="BS25" s="411"/>
      <c r="BT25" s="411"/>
      <c r="BU25" s="412"/>
      <c r="BV25" s="410">
        <v>77139571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5969</v>
      </c>
      <c r="R26" s="392"/>
      <c r="S26" s="392"/>
      <c r="T26" s="392"/>
      <c r="U26" s="392"/>
      <c r="V26" s="393"/>
      <c r="W26" s="457"/>
      <c r="X26" s="448"/>
      <c r="Y26" s="449"/>
      <c r="Z26" s="388" t="s">
        <v>161</v>
      </c>
      <c r="AA26" s="470"/>
      <c r="AB26" s="470"/>
      <c r="AC26" s="470"/>
      <c r="AD26" s="470"/>
      <c r="AE26" s="470"/>
      <c r="AF26" s="470"/>
      <c r="AG26" s="471"/>
      <c r="AH26" s="391">
        <v>252</v>
      </c>
      <c r="AI26" s="392"/>
      <c r="AJ26" s="392"/>
      <c r="AK26" s="392"/>
      <c r="AL26" s="393"/>
      <c r="AM26" s="391">
        <v>756504</v>
      </c>
      <c r="AN26" s="392"/>
      <c r="AO26" s="392"/>
      <c r="AP26" s="392"/>
      <c r="AQ26" s="392"/>
      <c r="AR26" s="393"/>
      <c r="AS26" s="391">
        <v>3002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1321917</v>
      </c>
      <c r="BO26" s="416"/>
      <c r="BP26" s="416"/>
      <c r="BQ26" s="416"/>
      <c r="BR26" s="416"/>
      <c r="BS26" s="416"/>
      <c r="BT26" s="416"/>
      <c r="BU26" s="417"/>
      <c r="BV26" s="415">
        <v>1466777</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8500</v>
      </c>
      <c r="R27" s="392"/>
      <c r="S27" s="392"/>
      <c r="T27" s="392"/>
      <c r="U27" s="392"/>
      <c r="V27" s="393"/>
      <c r="W27" s="457"/>
      <c r="X27" s="448"/>
      <c r="Y27" s="449"/>
      <c r="Z27" s="388" t="s">
        <v>164</v>
      </c>
      <c r="AA27" s="389"/>
      <c r="AB27" s="389"/>
      <c r="AC27" s="389"/>
      <c r="AD27" s="389"/>
      <c r="AE27" s="389"/>
      <c r="AF27" s="389"/>
      <c r="AG27" s="390"/>
      <c r="AH27" s="391">
        <v>3323</v>
      </c>
      <c r="AI27" s="392"/>
      <c r="AJ27" s="392"/>
      <c r="AK27" s="392"/>
      <c r="AL27" s="393"/>
      <c r="AM27" s="391">
        <v>12058694</v>
      </c>
      <c r="AN27" s="392"/>
      <c r="AO27" s="392"/>
      <c r="AP27" s="392"/>
      <c r="AQ27" s="392"/>
      <c r="AR27" s="393"/>
      <c r="AS27" s="391">
        <v>3629</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4633602</v>
      </c>
      <c r="BO27" s="419"/>
      <c r="BP27" s="419"/>
      <c r="BQ27" s="419"/>
      <c r="BR27" s="419"/>
      <c r="BS27" s="419"/>
      <c r="BT27" s="419"/>
      <c r="BU27" s="420"/>
      <c r="BV27" s="418">
        <v>4600901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7700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20135863</v>
      </c>
      <c r="BO28" s="411"/>
      <c r="BP28" s="411"/>
      <c r="BQ28" s="411"/>
      <c r="BR28" s="411"/>
      <c r="BS28" s="411"/>
      <c r="BT28" s="411"/>
      <c r="BU28" s="412"/>
      <c r="BV28" s="410">
        <v>20427345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44</v>
      </c>
      <c r="M29" s="392"/>
      <c r="N29" s="392"/>
      <c r="O29" s="392"/>
      <c r="P29" s="393"/>
      <c r="Q29" s="391">
        <v>7100</v>
      </c>
      <c r="R29" s="392"/>
      <c r="S29" s="392"/>
      <c r="T29" s="392"/>
      <c r="U29" s="392"/>
      <c r="V29" s="393"/>
      <c r="W29" s="458"/>
      <c r="X29" s="459"/>
      <c r="Y29" s="460"/>
      <c r="Z29" s="388" t="s">
        <v>171</v>
      </c>
      <c r="AA29" s="389"/>
      <c r="AB29" s="389"/>
      <c r="AC29" s="389"/>
      <c r="AD29" s="389"/>
      <c r="AE29" s="389"/>
      <c r="AF29" s="389"/>
      <c r="AG29" s="390"/>
      <c r="AH29" s="391">
        <v>7840</v>
      </c>
      <c r="AI29" s="392"/>
      <c r="AJ29" s="392"/>
      <c r="AK29" s="392"/>
      <c r="AL29" s="393"/>
      <c r="AM29" s="391">
        <v>26937692</v>
      </c>
      <c r="AN29" s="392"/>
      <c r="AO29" s="392"/>
      <c r="AP29" s="392"/>
      <c r="AQ29" s="392"/>
      <c r="AR29" s="393"/>
      <c r="AS29" s="391">
        <v>3436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1397364</v>
      </c>
      <c r="BO29" s="416"/>
      <c r="BP29" s="416"/>
      <c r="BQ29" s="416"/>
      <c r="BR29" s="416"/>
      <c r="BS29" s="416"/>
      <c r="BT29" s="416"/>
      <c r="BU29" s="417"/>
      <c r="BV29" s="415">
        <v>1388029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22918748</v>
      </c>
      <c r="BO30" s="419"/>
      <c r="BP30" s="419"/>
      <c r="BQ30" s="419"/>
      <c r="BR30" s="419"/>
      <c r="BS30" s="419"/>
      <c r="BT30" s="419"/>
      <c r="BU30" s="420"/>
      <c r="BV30" s="418">
        <v>20037808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10</v>
      </c>
      <c r="V34" s="375"/>
      <c r="W34" s="374" t="str">
        <f>IF('各会計、関係団体の財政状況及び健全化判断比率'!B28="","",'各会計、関係団体の財政状況及び健全化判断比率'!B28)</f>
        <v>岡山市国民健康保険費特別会計</v>
      </c>
      <c r="X34" s="374"/>
      <c r="Y34" s="374"/>
      <c r="Z34" s="374"/>
      <c r="AA34" s="374"/>
      <c r="AB34" s="374"/>
      <c r="AC34" s="374"/>
      <c r="AD34" s="374"/>
      <c r="AE34" s="374"/>
      <c r="AF34" s="374"/>
      <c r="AG34" s="374"/>
      <c r="AH34" s="374"/>
      <c r="AI34" s="374"/>
      <c r="AJ34" s="374"/>
      <c r="AK34" s="374"/>
      <c r="AL34" s="167"/>
      <c r="AM34" s="375">
        <f>IF(AO34="","",MAX(C34:D43,U34:V43)+1)</f>
        <v>13</v>
      </c>
      <c r="AN34" s="375"/>
      <c r="AO34" s="374" t="str">
        <f>IF('各会計、関係団体の財政状況及び健全化判断比率'!B31="","",'各会計、関係団体の財政状況及び健全化判断比率'!B31)</f>
        <v>岡山市水道事業会計</v>
      </c>
      <c r="AP34" s="374"/>
      <c r="AQ34" s="374"/>
      <c r="AR34" s="374"/>
      <c r="AS34" s="374"/>
      <c r="AT34" s="374"/>
      <c r="AU34" s="374"/>
      <c r="AV34" s="374"/>
      <c r="AW34" s="374"/>
      <c r="AX34" s="374"/>
      <c r="AY34" s="374"/>
      <c r="AZ34" s="374"/>
      <c r="BA34" s="374"/>
      <c r="BB34" s="374"/>
      <c r="BC34" s="374"/>
      <c r="BD34" s="167"/>
      <c r="BE34" s="375">
        <f>IF(BG34="","",MAX(C34:D43,U34:V43,AM34:AN43)+1)</f>
        <v>18</v>
      </c>
      <c r="BF34" s="375"/>
      <c r="BG34" s="374" t="str">
        <f>IF('各会計、関係団体の財政状況及び健全化判断比率'!B36="","",'各会計、関係団体の財政状況及び健全化判断比率'!B36)</f>
        <v>岡山市駅元町地区市街地再開発事業費特別会計</v>
      </c>
      <c r="BH34" s="374"/>
      <c r="BI34" s="374"/>
      <c r="BJ34" s="374"/>
      <c r="BK34" s="374"/>
      <c r="BL34" s="374"/>
      <c r="BM34" s="374"/>
      <c r="BN34" s="374"/>
      <c r="BO34" s="374"/>
      <c r="BP34" s="374"/>
      <c r="BQ34" s="374"/>
      <c r="BR34" s="374"/>
      <c r="BS34" s="374"/>
      <c r="BT34" s="374"/>
      <c r="BU34" s="374"/>
      <c r="BV34" s="167"/>
      <c r="BW34" s="375">
        <f>IF(BY34="","",MAX(C34:D43,U34:V43,AM34:AN43,BE34:BF43)+1)</f>
        <v>19</v>
      </c>
      <c r="BX34" s="375"/>
      <c r="BY34" s="374" t="str">
        <f>IF('各会計、関係団体の財政状況及び健全化判断比率'!B68="","",'各会計、関係団体の財政状況及び健全化判断比率'!B68)</f>
        <v>神崎衛生施設組合</v>
      </c>
      <c r="BZ34" s="374"/>
      <c r="CA34" s="374"/>
      <c r="CB34" s="374"/>
      <c r="CC34" s="374"/>
      <c r="CD34" s="374"/>
      <c r="CE34" s="374"/>
      <c r="CF34" s="374"/>
      <c r="CG34" s="374"/>
      <c r="CH34" s="374"/>
      <c r="CI34" s="374"/>
      <c r="CJ34" s="374"/>
      <c r="CK34" s="374"/>
      <c r="CL34" s="374"/>
      <c r="CM34" s="374"/>
      <c r="CN34" s="167"/>
      <c r="CO34" s="375">
        <f>IF(CQ34="","",MAX(C34:D43,U34:V43,AM34:AN43,BE34:BF43,BW34:BX43)+1)</f>
        <v>29</v>
      </c>
      <c r="CP34" s="375"/>
      <c r="CQ34" s="374" t="str">
        <f>IF('各会計、関係団体の財政状況及び健全化判断比率'!BS7="","",'各会計、関係団体の財政状況及び健全化判断比率'!BS7)</f>
        <v>（一財）岡山市勤労者福祉サポートプラザ</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岡山市用品調達費特別会計</v>
      </c>
      <c r="F35" s="374"/>
      <c r="G35" s="374"/>
      <c r="H35" s="374"/>
      <c r="I35" s="374"/>
      <c r="J35" s="374"/>
      <c r="K35" s="374"/>
      <c r="L35" s="374"/>
      <c r="M35" s="374"/>
      <c r="N35" s="374"/>
      <c r="O35" s="374"/>
      <c r="P35" s="374"/>
      <c r="Q35" s="374"/>
      <c r="R35" s="374"/>
      <c r="S35" s="374"/>
      <c r="T35" s="167"/>
      <c r="U35" s="375">
        <f>IF(W35="","",U34+1)</f>
        <v>11</v>
      </c>
      <c r="V35" s="375"/>
      <c r="W35" s="374" t="str">
        <f>IF('各会計、関係団体の財政状況及び健全化判断比率'!B29="","",'各会計、関係団体の財政状況及び健全化判断比率'!B29)</f>
        <v>岡山市介護保険費特別会計</v>
      </c>
      <c r="X35" s="374"/>
      <c r="Y35" s="374"/>
      <c r="Z35" s="374"/>
      <c r="AA35" s="374"/>
      <c r="AB35" s="374"/>
      <c r="AC35" s="374"/>
      <c r="AD35" s="374"/>
      <c r="AE35" s="374"/>
      <c r="AF35" s="374"/>
      <c r="AG35" s="374"/>
      <c r="AH35" s="374"/>
      <c r="AI35" s="374"/>
      <c r="AJ35" s="374"/>
      <c r="AK35" s="374"/>
      <c r="AL35" s="167"/>
      <c r="AM35" s="375">
        <f t="shared" ref="AM35:AM43" si="0">IF(AO35="","",AM34+1)</f>
        <v>14</v>
      </c>
      <c r="AN35" s="375"/>
      <c r="AO35" s="374" t="str">
        <f>IF('各会計、関係団体の財政状況及び健全化判断比率'!B32="","",'各会計、関係団体の財政状況及び健全化判断比率'!B32)</f>
        <v>岡山市工業用水道事業会計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20</v>
      </c>
      <c r="BX35" s="375"/>
      <c r="BY35" s="374" t="str">
        <f>IF('各会計、関係団体の財政状況及び健全化判断比率'!B69="","",'各会計、関係団体の財政状況及び健全化判断比率'!B69)</f>
        <v>備南衛生施設組合</v>
      </c>
      <c r="BZ35" s="374"/>
      <c r="CA35" s="374"/>
      <c r="CB35" s="374"/>
      <c r="CC35" s="374"/>
      <c r="CD35" s="374"/>
      <c r="CE35" s="374"/>
      <c r="CF35" s="374"/>
      <c r="CG35" s="374"/>
      <c r="CH35" s="374"/>
      <c r="CI35" s="374"/>
      <c r="CJ35" s="374"/>
      <c r="CK35" s="374"/>
      <c r="CL35" s="374"/>
      <c r="CM35" s="374"/>
      <c r="CN35" s="167"/>
      <c r="CO35" s="375">
        <f t="shared" ref="CO35:CO43" si="3">IF(CQ35="","",CO34+1)</f>
        <v>30</v>
      </c>
      <c r="CP35" s="375"/>
      <c r="CQ35" s="374" t="str">
        <f>IF('各会計、関係団体の財政状況及び健全化判断比率'!BS8="","",'各会計、関係団体の財政状況及び健全化判断比率'!BS8)</f>
        <v>（公財）岡山市公園協会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岡山市住宅新築資金等貸付事業費特別会計</v>
      </c>
      <c r="F36" s="374"/>
      <c r="G36" s="374"/>
      <c r="H36" s="374"/>
      <c r="I36" s="374"/>
      <c r="J36" s="374"/>
      <c r="K36" s="374"/>
      <c r="L36" s="374"/>
      <c r="M36" s="374"/>
      <c r="N36" s="374"/>
      <c r="O36" s="374"/>
      <c r="P36" s="374"/>
      <c r="Q36" s="374"/>
      <c r="R36" s="374"/>
      <c r="S36" s="374"/>
      <c r="T36" s="167"/>
      <c r="U36" s="375">
        <f t="shared" ref="U36:U43" si="4">IF(W36="","",U35+1)</f>
        <v>12</v>
      </c>
      <c r="V36" s="375"/>
      <c r="W36" s="374" t="str">
        <f>IF('各会計、関係団体の財政状況及び健全化判断比率'!B30="","",'各会計、関係団体の財政状況及び健全化判断比率'!B30)</f>
        <v>岡山市後期高齢者医療費特別会計</v>
      </c>
      <c r="X36" s="374"/>
      <c r="Y36" s="374"/>
      <c r="Z36" s="374"/>
      <c r="AA36" s="374"/>
      <c r="AB36" s="374"/>
      <c r="AC36" s="374"/>
      <c r="AD36" s="374"/>
      <c r="AE36" s="374"/>
      <c r="AF36" s="374"/>
      <c r="AG36" s="374"/>
      <c r="AH36" s="374"/>
      <c r="AI36" s="374"/>
      <c r="AJ36" s="374"/>
      <c r="AK36" s="374"/>
      <c r="AL36" s="167"/>
      <c r="AM36" s="375">
        <f t="shared" si="0"/>
        <v>15</v>
      </c>
      <c r="AN36" s="375"/>
      <c r="AO36" s="374" t="str">
        <f>IF('各会計、関係団体の財政状況及び健全化判断比率'!B33="","",'各会計、関係団体の財政状況及び健全化判断比率'!B33)</f>
        <v>岡山市病院事業会計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21</v>
      </c>
      <c r="BX36" s="375"/>
      <c r="BY36" s="374" t="str">
        <f>IF('各会計、関係団体の財政状況及び健全化判断比率'!B70="","",'各会計、関係団体の財政状況及び健全化判断比率'!B70)</f>
        <v>旭川中部衛生施設組合</v>
      </c>
      <c r="BZ36" s="374"/>
      <c r="CA36" s="374"/>
      <c r="CB36" s="374"/>
      <c r="CC36" s="374"/>
      <c r="CD36" s="374"/>
      <c r="CE36" s="374"/>
      <c r="CF36" s="374"/>
      <c r="CG36" s="374"/>
      <c r="CH36" s="374"/>
      <c r="CI36" s="374"/>
      <c r="CJ36" s="374"/>
      <c r="CK36" s="374"/>
      <c r="CL36" s="374"/>
      <c r="CM36" s="374"/>
      <c r="CN36" s="167"/>
      <c r="CO36" s="375">
        <f t="shared" si="3"/>
        <v>31</v>
      </c>
      <c r="CP36" s="375"/>
      <c r="CQ36" s="374" t="str">
        <f>IF('各会計、関係団体の財政状況及び健全化判断比率'!BS9="","",'各会計、関係団体の財政状況及び健全化判断比率'!BS9)</f>
        <v>（公財）岡山市シルバー人材センター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岡山市災害遺児教育年金事業費特別会計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f t="shared" si="0"/>
        <v>16</v>
      </c>
      <c r="AN37" s="375"/>
      <c r="AO37" s="374" t="str">
        <f>IF('各会計、関係団体の財政状況及び健全化判断比率'!B34="","",'各会計、関係団体の財政状況及び健全化判断比率'!B34)</f>
        <v>岡山市市場事業会計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22</v>
      </c>
      <c r="BX37" s="375"/>
      <c r="BY37" s="374" t="str">
        <f>IF('各会計、関係団体の財政状況及び健全化判断比率'!B71="","",'各会計、関係団体の財政状況及び健全化判断比率'!B71)</f>
        <v>岡山市久米南町衛生施設組合</v>
      </c>
      <c r="BZ37" s="374"/>
      <c r="CA37" s="374"/>
      <c r="CB37" s="374"/>
      <c r="CC37" s="374"/>
      <c r="CD37" s="374"/>
      <c r="CE37" s="374"/>
      <c r="CF37" s="374"/>
      <c r="CG37" s="374"/>
      <c r="CH37" s="374"/>
      <c r="CI37" s="374"/>
      <c r="CJ37" s="374"/>
      <c r="CK37" s="374"/>
      <c r="CL37" s="374"/>
      <c r="CM37" s="374"/>
      <c r="CN37" s="167"/>
      <c r="CO37" s="375">
        <f t="shared" si="3"/>
        <v>32</v>
      </c>
      <c r="CP37" s="375"/>
      <c r="CQ37" s="374" t="str">
        <f>IF('各会計、関係団体の財政状況及び健全化判断比率'!BS10="","",'各会計、関係団体の財政状況及び健全化判断比率'!BS10)</f>
        <v>(公財）岡山シンフォニーホール</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岡山市公共用地取得事業費特別会計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f t="shared" si="0"/>
        <v>17</v>
      </c>
      <c r="AN38" s="375"/>
      <c r="AO38" s="374" t="str">
        <f>IF('各会計、関係団体の財政状況及び健全化判断比率'!B35="","",'各会計、関係団体の財政状況及び健全化判断比率'!B35)</f>
        <v>岡山市下水道事業会計</v>
      </c>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23</v>
      </c>
      <c r="BX38" s="375"/>
      <c r="BY38" s="374" t="str">
        <f>IF('各会計、関係団体の財政状況及び健全化判断比率'!B72="","",'各会計、関係団体の財政状況及び健全化判断比率'!B72)</f>
        <v>岡山市久米南町国民健康保険組合</v>
      </c>
      <c r="BZ38" s="374"/>
      <c r="CA38" s="374"/>
      <c r="CB38" s="374"/>
      <c r="CC38" s="374"/>
      <c r="CD38" s="374"/>
      <c r="CE38" s="374"/>
      <c r="CF38" s="374"/>
      <c r="CG38" s="374"/>
      <c r="CH38" s="374"/>
      <c r="CI38" s="374"/>
      <c r="CJ38" s="374"/>
      <c r="CK38" s="374"/>
      <c r="CL38" s="374"/>
      <c r="CM38" s="374"/>
      <c r="CN38" s="167"/>
      <c r="CO38" s="375">
        <f t="shared" si="3"/>
        <v>33</v>
      </c>
      <c r="CP38" s="375"/>
      <c r="CQ38" s="374" t="str">
        <f>IF('各会計、関係団体の財政状況及び健全化判断比率'!BS11="","",'各会計、関係団体の財政状況及び健全化判断比率'!BS11)</f>
        <v>（一財）岡山市水産協会</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岡山市学童校外事故共済事業費特別会計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24</v>
      </c>
      <c r="BX39" s="375"/>
      <c r="BY39" s="374" t="str">
        <f>IF('各会計、関係団体の財政状況及び健全化判断比率'!B73="","",'各会計、関係団体の財政状況及び健全化判断比率'!B73)</f>
        <v>岡山県広域水道企業団</v>
      </c>
      <c r="BZ39" s="374"/>
      <c r="CA39" s="374"/>
      <c r="CB39" s="374"/>
      <c r="CC39" s="374"/>
      <c r="CD39" s="374"/>
      <c r="CE39" s="374"/>
      <c r="CF39" s="374"/>
      <c r="CG39" s="374"/>
      <c r="CH39" s="374"/>
      <c r="CI39" s="374"/>
      <c r="CJ39" s="374"/>
      <c r="CK39" s="374"/>
      <c r="CL39" s="374"/>
      <c r="CM39" s="374"/>
      <c r="CN39" s="167"/>
      <c r="CO39" s="375">
        <f t="shared" si="3"/>
        <v>34</v>
      </c>
      <c r="CP39" s="375"/>
      <c r="CQ39" s="374" t="str">
        <f>IF('各会計、関係団体の財政状況及び健全化判断比率'!BS12="","",'各会計、関係団体の財政状況及び健全化判断比率'!BS12)</f>
        <v>（公財）岡山市スポーツ・文化振興財団</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f t="shared" si="5"/>
        <v>7</v>
      </c>
      <c r="D40" s="375"/>
      <c r="E40" s="374" t="str">
        <f>IF('各会計、関係団体の財政状況及び健全化判断比率'!B13="","",'各会計、関係団体の財政状況及び健全化判断比率'!B13)</f>
        <v>岡山市母子父子寡婦福祉資金貸付事業費特別会計</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25</v>
      </c>
      <c r="BX40" s="375"/>
      <c r="BY40" s="374" t="str">
        <f>IF('各会計、関係団体の財政状況及び健全化判断比率'!B74="","",'各会計、関係団体の財政状況及び健全化判断比率'!B74)</f>
        <v>岡山県南部水道企業団</v>
      </c>
      <c r="BZ40" s="374"/>
      <c r="CA40" s="374"/>
      <c r="CB40" s="374"/>
      <c r="CC40" s="374"/>
      <c r="CD40" s="374"/>
      <c r="CE40" s="374"/>
      <c r="CF40" s="374"/>
      <c r="CG40" s="374"/>
      <c r="CH40" s="374"/>
      <c r="CI40" s="374"/>
      <c r="CJ40" s="374"/>
      <c r="CK40" s="374"/>
      <c r="CL40" s="374"/>
      <c r="CM40" s="374"/>
      <c r="CN40" s="167"/>
      <c r="CO40" s="375">
        <f t="shared" si="3"/>
        <v>35</v>
      </c>
      <c r="CP40" s="375"/>
      <c r="CQ40" s="374" t="str">
        <f>IF('各会計、関係団体の財政状況及び健全化判断比率'!BS13="","",'各会計、関係団体の財政状況及び健全化判断比率'!BS13)</f>
        <v>（公財）岡山市ふれあい公社</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f t="shared" si="5"/>
        <v>8</v>
      </c>
      <c r="D41" s="375"/>
      <c r="E41" s="374" t="str">
        <f>IF('各会計、関係団体の財政状況及び健全化判断比率'!B14="","",'各会計、関係団体の財政状況及び健全化判断比率'!B14)</f>
        <v>岡山市公債費特別会計</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26</v>
      </c>
      <c r="BX41" s="375"/>
      <c r="BY41" s="374" t="str">
        <f>IF('各会計、関係団体の財政状況及び健全化判断比率'!B75="","",'各会計、関係団体の財政状況及び健全化判断比率'!B75)</f>
        <v>湛井十二箇郷組合</v>
      </c>
      <c r="BZ41" s="374"/>
      <c r="CA41" s="374"/>
      <c r="CB41" s="374"/>
      <c r="CC41" s="374"/>
      <c r="CD41" s="374"/>
      <c r="CE41" s="374"/>
      <c r="CF41" s="374"/>
      <c r="CG41" s="374"/>
      <c r="CH41" s="374"/>
      <c r="CI41" s="374"/>
      <c r="CJ41" s="374"/>
      <c r="CK41" s="374"/>
      <c r="CL41" s="374"/>
      <c r="CM41" s="374"/>
      <c r="CN41" s="167"/>
      <c r="CO41" s="375">
        <f t="shared" si="3"/>
        <v>36</v>
      </c>
      <c r="CP41" s="375"/>
      <c r="CQ41" s="374" t="str">
        <f>IF('各会計、関係団体の財政状況及び健全化判断比率'!BS14="","",'各会計、関係団体の財政状況及び健全化判断比率'!BS14)</f>
        <v>（株）岡山コンベンションセンター</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f t="shared" si="5"/>
        <v>9</v>
      </c>
      <c r="D42" s="375"/>
      <c r="E42" s="374" t="str">
        <f>IF('各会計、関係団体の財政状況及び健全化判断比率'!B15="","",'各会計、関係団体の財政状況及び健全化判断比率'!B15)</f>
        <v>岡山市立総合医療センター病院事業債特別会計</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27</v>
      </c>
      <c r="BX42" s="375"/>
      <c r="BY42" s="374" t="str">
        <f>IF('各会計、関係団体の財政状況及び健全化判断比率'!B76="","",'各会計、関係団体の財政状況及び健全化判断比率'!B76)</f>
        <v>岡山市外１市大正池水利組合</v>
      </c>
      <c r="BZ42" s="374"/>
      <c r="CA42" s="374"/>
      <c r="CB42" s="374"/>
      <c r="CC42" s="374"/>
      <c r="CD42" s="374"/>
      <c r="CE42" s="374"/>
      <c r="CF42" s="374"/>
      <c r="CG42" s="374"/>
      <c r="CH42" s="374"/>
      <c r="CI42" s="374"/>
      <c r="CJ42" s="374"/>
      <c r="CK42" s="374"/>
      <c r="CL42" s="374"/>
      <c r="CM42" s="374"/>
      <c r="CN42" s="167"/>
      <c r="CO42" s="375">
        <f t="shared" si="3"/>
        <v>37</v>
      </c>
      <c r="CP42" s="375"/>
      <c r="CQ42" s="374" t="str">
        <f>IF('各会計、関係団体の財政状況及び健全化判断比率'!BS15="","",'各会計、関係団体の財政状況及び健全化判断比率'!BS15)</f>
        <v>岡山市場冷蔵（株）</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28</v>
      </c>
      <c r="BX43" s="375"/>
      <c r="BY43" s="374" t="str">
        <f>IF('各会計、関係団体の財政状況及び健全化判断比率'!B77="","",'各会計、関係団体の財政状況及び健全化判断比率'!B77)</f>
        <v>田原用水組合</v>
      </c>
      <c r="BZ43" s="374"/>
      <c r="CA43" s="374"/>
      <c r="CB43" s="374"/>
      <c r="CC43" s="374"/>
      <c r="CD43" s="374"/>
      <c r="CE43" s="374"/>
      <c r="CF43" s="374"/>
      <c r="CG43" s="374"/>
      <c r="CH43" s="374"/>
      <c r="CI43" s="374"/>
      <c r="CJ43" s="374"/>
      <c r="CK43" s="374"/>
      <c r="CL43" s="374"/>
      <c r="CM43" s="374"/>
      <c r="CN43" s="167"/>
      <c r="CO43" s="375">
        <f t="shared" si="3"/>
        <v>38</v>
      </c>
      <c r="CP43" s="375"/>
      <c r="CQ43" s="374" t="str">
        <f>IF('各会計、関係団体の財政状況及び健全化判断比率'!BS16="","",'各会計、関係団体の財政状況及び健全化判断比率'!BS16)</f>
        <v>岡山都市整備(株)</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4" t="s">
        <v>539</v>
      </c>
      <c r="D34" s="1184"/>
      <c r="E34" s="1185"/>
      <c r="F34" s="32" t="s">
        <v>540</v>
      </c>
      <c r="G34" s="33" t="s">
        <v>541</v>
      </c>
      <c r="H34" s="33" t="s">
        <v>541</v>
      </c>
      <c r="I34" s="33" t="s">
        <v>541</v>
      </c>
      <c r="J34" s="34" t="s">
        <v>541</v>
      </c>
      <c r="K34" s="22"/>
      <c r="L34" s="22"/>
      <c r="M34" s="22"/>
      <c r="N34" s="22"/>
      <c r="O34" s="22"/>
      <c r="P34" s="22"/>
    </row>
    <row r="35" spans="1:16" ht="39" customHeight="1">
      <c r="A35" s="22"/>
      <c r="B35" s="35"/>
      <c r="C35" s="1178" t="s">
        <v>542</v>
      </c>
      <c r="D35" s="1179"/>
      <c r="E35" s="1180"/>
      <c r="F35" s="36">
        <v>7.05</v>
      </c>
      <c r="G35" s="37">
        <v>7.06</v>
      </c>
      <c r="H35" s="37">
        <v>7.31</v>
      </c>
      <c r="I35" s="37">
        <v>7.39</v>
      </c>
      <c r="J35" s="38">
        <v>6.65</v>
      </c>
      <c r="K35" s="22"/>
      <c r="L35" s="22"/>
      <c r="M35" s="22"/>
      <c r="N35" s="22"/>
      <c r="O35" s="22"/>
      <c r="P35" s="22"/>
    </row>
    <row r="36" spans="1:16" ht="39" customHeight="1">
      <c r="A36" s="22"/>
      <c r="B36" s="35"/>
      <c r="C36" s="1178" t="s">
        <v>543</v>
      </c>
      <c r="D36" s="1179"/>
      <c r="E36" s="1180"/>
      <c r="F36" s="36">
        <v>3.67</v>
      </c>
      <c r="G36" s="37">
        <v>5.03</v>
      </c>
      <c r="H36" s="37">
        <v>6.15</v>
      </c>
      <c r="I36" s="37">
        <v>5.05</v>
      </c>
      <c r="J36" s="38">
        <v>5.24</v>
      </c>
      <c r="K36" s="22"/>
      <c r="L36" s="22"/>
      <c r="M36" s="22"/>
      <c r="N36" s="22"/>
      <c r="O36" s="22"/>
      <c r="P36" s="22"/>
    </row>
    <row r="37" spans="1:16" ht="39" customHeight="1">
      <c r="A37" s="22"/>
      <c r="B37" s="35"/>
      <c r="C37" s="1178" t="s">
        <v>544</v>
      </c>
      <c r="D37" s="1179"/>
      <c r="E37" s="1180"/>
      <c r="F37" s="36">
        <v>1.19</v>
      </c>
      <c r="G37" s="37">
        <v>1.29</v>
      </c>
      <c r="H37" s="37">
        <v>1.43</v>
      </c>
      <c r="I37" s="37">
        <v>1.52</v>
      </c>
      <c r="J37" s="38">
        <v>1.6</v>
      </c>
      <c r="K37" s="22"/>
      <c r="L37" s="22"/>
      <c r="M37" s="22"/>
      <c r="N37" s="22"/>
      <c r="O37" s="22"/>
      <c r="P37" s="22"/>
    </row>
    <row r="38" spans="1:16" ht="39" customHeight="1">
      <c r="A38" s="22"/>
      <c r="B38" s="35"/>
      <c r="C38" s="1178" t="s">
        <v>545</v>
      </c>
      <c r="D38" s="1179"/>
      <c r="E38" s="1180"/>
      <c r="F38" s="36">
        <v>1.0900000000000001</v>
      </c>
      <c r="G38" s="37">
        <v>1.43</v>
      </c>
      <c r="H38" s="37">
        <v>0.73</v>
      </c>
      <c r="I38" s="37">
        <v>0.59</v>
      </c>
      <c r="J38" s="38">
        <v>1.28</v>
      </c>
      <c r="K38" s="22"/>
      <c r="L38" s="22"/>
      <c r="M38" s="22"/>
      <c r="N38" s="22"/>
      <c r="O38" s="22"/>
      <c r="P38" s="22"/>
    </row>
    <row r="39" spans="1:16" ht="39" customHeight="1">
      <c r="A39" s="22"/>
      <c r="B39" s="35"/>
      <c r="C39" s="1178" t="s">
        <v>546</v>
      </c>
      <c r="D39" s="1179"/>
      <c r="E39" s="1180"/>
      <c r="F39" s="36">
        <v>0.43</v>
      </c>
      <c r="G39" s="37">
        <v>0.46</v>
      </c>
      <c r="H39" s="37">
        <v>0.5</v>
      </c>
      <c r="I39" s="37">
        <v>0.53</v>
      </c>
      <c r="J39" s="38">
        <v>0.52</v>
      </c>
      <c r="K39" s="22"/>
      <c r="L39" s="22"/>
      <c r="M39" s="22"/>
      <c r="N39" s="22"/>
      <c r="O39" s="22"/>
      <c r="P39" s="22"/>
    </row>
    <row r="40" spans="1:16" ht="39" customHeight="1">
      <c r="A40" s="22"/>
      <c r="B40" s="35"/>
      <c r="C40" s="1178" t="s">
        <v>547</v>
      </c>
      <c r="D40" s="1179"/>
      <c r="E40" s="1180"/>
      <c r="F40" s="36">
        <v>0.44</v>
      </c>
      <c r="G40" s="37">
        <v>0.45</v>
      </c>
      <c r="H40" s="37">
        <v>0.53</v>
      </c>
      <c r="I40" s="37">
        <v>0.33</v>
      </c>
      <c r="J40" s="38">
        <v>0.52</v>
      </c>
      <c r="K40" s="22"/>
      <c r="L40" s="22"/>
      <c r="M40" s="22"/>
      <c r="N40" s="22"/>
      <c r="O40" s="22"/>
      <c r="P40" s="22"/>
    </row>
    <row r="41" spans="1:16" ht="39" customHeight="1">
      <c r="A41" s="22"/>
      <c r="B41" s="35"/>
      <c r="C41" s="1178" t="s">
        <v>548</v>
      </c>
      <c r="D41" s="1179"/>
      <c r="E41" s="1180"/>
      <c r="F41" s="36">
        <v>0.14000000000000001</v>
      </c>
      <c r="G41" s="37">
        <v>0.14000000000000001</v>
      </c>
      <c r="H41" s="37">
        <v>0.23</v>
      </c>
      <c r="I41" s="37">
        <v>0.22</v>
      </c>
      <c r="J41" s="38">
        <v>0.22</v>
      </c>
      <c r="K41" s="22"/>
      <c r="L41" s="22"/>
      <c r="M41" s="22"/>
      <c r="N41" s="22"/>
      <c r="O41" s="22"/>
      <c r="P41" s="22"/>
    </row>
    <row r="42" spans="1:16" ht="39" customHeight="1">
      <c r="A42" s="22"/>
      <c r="B42" s="39"/>
      <c r="C42" s="1178" t="s">
        <v>549</v>
      </c>
      <c r="D42" s="1179"/>
      <c r="E42" s="1180"/>
      <c r="F42" s="36" t="s">
        <v>490</v>
      </c>
      <c r="G42" s="37" t="s">
        <v>490</v>
      </c>
      <c r="H42" s="37" t="s">
        <v>490</v>
      </c>
      <c r="I42" s="37" t="s">
        <v>490</v>
      </c>
      <c r="J42" s="38" t="s">
        <v>490</v>
      </c>
      <c r="K42" s="22"/>
      <c r="L42" s="22"/>
      <c r="M42" s="22"/>
      <c r="N42" s="22"/>
      <c r="O42" s="22"/>
      <c r="P42" s="22"/>
    </row>
    <row r="43" spans="1:16" ht="39" customHeight="1" thickBot="1">
      <c r="A43" s="22"/>
      <c r="B43" s="40"/>
      <c r="C43" s="1181" t="s">
        <v>550</v>
      </c>
      <c r="D43" s="1182"/>
      <c r="E43" s="1183"/>
      <c r="F43" s="41">
        <v>2.5299999999999998</v>
      </c>
      <c r="G43" s="42">
        <v>4.45</v>
      </c>
      <c r="H43" s="42">
        <v>0.2</v>
      </c>
      <c r="I43" s="42">
        <v>0.17</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4" t="s">
        <v>11</v>
      </c>
      <c r="C45" s="1195"/>
      <c r="D45" s="58"/>
      <c r="E45" s="1200" t="s">
        <v>12</v>
      </c>
      <c r="F45" s="1200"/>
      <c r="G45" s="1200"/>
      <c r="H45" s="1200"/>
      <c r="I45" s="1200"/>
      <c r="J45" s="1201"/>
      <c r="K45" s="59">
        <v>35609</v>
      </c>
      <c r="L45" s="60">
        <v>34560</v>
      </c>
      <c r="M45" s="60">
        <v>32360</v>
      </c>
      <c r="N45" s="60">
        <v>30356</v>
      </c>
      <c r="O45" s="61">
        <v>28575</v>
      </c>
      <c r="P45" s="48"/>
      <c r="Q45" s="48"/>
      <c r="R45" s="48"/>
      <c r="S45" s="48"/>
      <c r="T45" s="48"/>
      <c r="U45" s="48"/>
    </row>
    <row r="46" spans="1:21" ht="30.75" customHeight="1">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c r="A47" s="48"/>
      <c r="B47" s="1196"/>
      <c r="C47" s="1197"/>
      <c r="D47" s="62"/>
      <c r="E47" s="1188" t="s">
        <v>14</v>
      </c>
      <c r="F47" s="1188"/>
      <c r="G47" s="1188"/>
      <c r="H47" s="1188"/>
      <c r="I47" s="1188"/>
      <c r="J47" s="1189"/>
      <c r="K47" s="63">
        <v>730</v>
      </c>
      <c r="L47" s="64">
        <v>1063</v>
      </c>
      <c r="M47" s="64">
        <v>1363</v>
      </c>
      <c r="N47" s="64">
        <v>1697</v>
      </c>
      <c r="O47" s="65">
        <v>2030</v>
      </c>
      <c r="P47" s="48"/>
      <c r="Q47" s="48"/>
      <c r="R47" s="48"/>
      <c r="S47" s="48"/>
      <c r="T47" s="48"/>
      <c r="U47" s="48"/>
    </row>
    <row r="48" spans="1:21" ht="30.75" customHeight="1">
      <c r="A48" s="48"/>
      <c r="B48" s="1196"/>
      <c r="C48" s="1197"/>
      <c r="D48" s="62"/>
      <c r="E48" s="1188" t="s">
        <v>15</v>
      </c>
      <c r="F48" s="1188"/>
      <c r="G48" s="1188"/>
      <c r="H48" s="1188"/>
      <c r="I48" s="1188"/>
      <c r="J48" s="1189"/>
      <c r="K48" s="63">
        <v>8944</v>
      </c>
      <c r="L48" s="64">
        <v>8637</v>
      </c>
      <c r="M48" s="64">
        <v>7317</v>
      </c>
      <c r="N48" s="64">
        <v>7192</v>
      </c>
      <c r="O48" s="65">
        <v>7000</v>
      </c>
      <c r="P48" s="48"/>
      <c r="Q48" s="48"/>
      <c r="R48" s="48"/>
      <c r="S48" s="48"/>
      <c r="T48" s="48"/>
      <c r="U48" s="48"/>
    </row>
    <row r="49" spans="1:21" ht="30.75" customHeight="1">
      <c r="A49" s="48"/>
      <c r="B49" s="1196"/>
      <c r="C49" s="1197"/>
      <c r="D49" s="62"/>
      <c r="E49" s="1188" t="s">
        <v>16</v>
      </c>
      <c r="F49" s="1188"/>
      <c r="G49" s="1188"/>
      <c r="H49" s="1188"/>
      <c r="I49" s="1188"/>
      <c r="J49" s="1189"/>
      <c r="K49" s="63">
        <v>161</v>
      </c>
      <c r="L49" s="64">
        <v>153</v>
      </c>
      <c r="M49" s="64">
        <v>126</v>
      </c>
      <c r="N49" s="64">
        <v>152</v>
      </c>
      <c r="O49" s="65">
        <v>148</v>
      </c>
      <c r="P49" s="48"/>
      <c r="Q49" s="48"/>
      <c r="R49" s="48"/>
      <c r="S49" s="48"/>
      <c r="T49" s="48"/>
      <c r="U49" s="48"/>
    </row>
    <row r="50" spans="1:21" ht="30.75" customHeight="1">
      <c r="A50" s="48"/>
      <c r="B50" s="1196"/>
      <c r="C50" s="1197"/>
      <c r="D50" s="62"/>
      <c r="E50" s="1188" t="s">
        <v>17</v>
      </c>
      <c r="F50" s="1188"/>
      <c r="G50" s="1188"/>
      <c r="H50" s="1188"/>
      <c r="I50" s="1188"/>
      <c r="J50" s="1189"/>
      <c r="K50" s="63">
        <v>4195</v>
      </c>
      <c r="L50" s="64">
        <v>4049</v>
      </c>
      <c r="M50" s="64">
        <v>3696</v>
      </c>
      <c r="N50" s="64">
        <v>3671</v>
      </c>
      <c r="O50" s="65">
        <v>3328</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32081</v>
      </c>
      <c r="L52" s="64">
        <v>32674</v>
      </c>
      <c r="M52" s="64">
        <v>32288</v>
      </c>
      <c r="N52" s="64">
        <v>31182</v>
      </c>
      <c r="O52" s="65">
        <v>30956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17558</v>
      </c>
      <c r="L53" s="69">
        <v>15788</v>
      </c>
      <c r="M53" s="69">
        <v>12574</v>
      </c>
      <c r="N53" s="69">
        <v>11886</v>
      </c>
      <c r="O53" s="70">
        <v>10125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14" t="s">
        <v>24</v>
      </c>
      <c r="C41" s="1215"/>
      <c r="D41" s="81"/>
      <c r="E41" s="1216" t="s">
        <v>25</v>
      </c>
      <c r="F41" s="1216"/>
      <c r="G41" s="1216"/>
      <c r="H41" s="1217"/>
      <c r="I41" s="82">
        <v>277699</v>
      </c>
      <c r="J41" s="83">
        <v>285103</v>
      </c>
      <c r="K41" s="83">
        <v>310912</v>
      </c>
      <c r="L41" s="83">
        <v>319474</v>
      </c>
      <c r="M41" s="84">
        <v>327125</v>
      </c>
    </row>
    <row r="42" spans="2:13" ht="27.75" customHeight="1">
      <c r="B42" s="1204"/>
      <c r="C42" s="1205"/>
      <c r="D42" s="85"/>
      <c r="E42" s="1208" t="s">
        <v>26</v>
      </c>
      <c r="F42" s="1208"/>
      <c r="G42" s="1208"/>
      <c r="H42" s="1209"/>
      <c r="I42" s="86">
        <v>45709</v>
      </c>
      <c r="J42" s="87">
        <v>42203</v>
      </c>
      <c r="K42" s="87">
        <v>38347</v>
      </c>
      <c r="L42" s="87">
        <v>28765</v>
      </c>
      <c r="M42" s="88">
        <v>24746</v>
      </c>
    </row>
    <row r="43" spans="2:13" ht="27.75" customHeight="1">
      <c r="B43" s="1204"/>
      <c r="C43" s="1205"/>
      <c r="D43" s="85"/>
      <c r="E43" s="1208" t="s">
        <v>27</v>
      </c>
      <c r="F43" s="1208"/>
      <c r="G43" s="1208"/>
      <c r="H43" s="1209"/>
      <c r="I43" s="86">
        <v>136704</v>
      </c>
      <c r="J43" s="87">
        <v>135192</v>
      </c>
      <c r="K43" s="87">
        <v>125586</v>
      </c>
      <c r="L43" s="87">
        <v>118432</v>
      </c>
      <c r="M43" s="88">
        <v>110078</v>
      </c>
    </row>
    <row r="44" spans="2:13" ht="27.75" customHeight="1">
      <c r="B44" s="1204"/>
      <c r="C44" s="1205"/>
      <c r="D44" s="85"/>
      <c r="E44" s="1208" t="s">
        <v>28</v>
      </c>
      <c r="F44" s="1208"/>
      <c r="G44" s="1208"/>
      <c r="H44" s="1209"/>
      <c r="I44" s="86">
        <v>892</v>
      </c>
      <c r="J44" s="87">
        <v>784</v>
      </c>
      <c r="K44" s="87">
        <v>677</v>
      </c>
      <c r="L44" s="87">
        <v>571</v>
      </c>
      <c r="M44" s="88">
        <v>461</v>
      </c>
    </row>
    <row r="45" spans="2:13" ht="27.75" customHeight="1">
      <c r="B45" s="1204"/>
      <c r="C45" s="1205"/>
      <c r="D45" s="85"/>
      <c r="E45" s="1208" t="s">
        <v>29</v>
      </c>
      <c r="F45" s="1208"/>
      <c r="G45" s="1208"/>
      <c r="H45" s="1209"/>
      <c r="I45" s="86">
        <v>42251</v>
      </c>
      <c r="J45" s="87">
        <v>41390</v>
      </c>
      <c r="K45" s="87">
        <v>39242</v>
      </c>
      <c r="L45" s="87">
        <v>37759</v>
      </c>
      <c r="M45" s="88">
        <v>37447</v>
      </c>
    </row>
    <row r="46" spans="2:13" ht="27.75" customHeight="1">
      <c r="B46" s="1204"/>
      <c r="C46" s="1205"/>
      <c r="D46" s="89"/>
      <c r="E46" s="1208" t="s">
        <v>30</v>
      </c>
      <c r="F46" s="1208"/>
      <c r="G46" s="1208"/>
      <c r="H46" s="1209"/>
      <c r="I46" s="86">
        <v>141</v>
      </c>
      <c r="J46" s="87">
        <v>139</v>
      </c>
      <c r="K46" s="87">
        <v>91</v>
      </c>
      <c r="L46" s="87">
        <v>764</v>
      </c>
      <c r="M46" s="88">
        <v>1026</v>
      </c>
    </row>
    <row r="47" spans="2:13" ht="27.75" customHeight="1">
      <c r="B47" s="1204"/>
      <c r="C47" s="1205"/>
      <c r="D47" s="90"/>
      <c r="E47" s="1218" t="s">
        <v>31</v>
      </c>
      <c r="F47" s="1219"/>
      <c r="G47" s="1219"/>
      <c r="H47" s="1220"/>
      <c r="I47" s="86" t="s">
        <v>490</v>
      </c>
      <c r="J47" s="87" t="s">
        <v>490</v>
      </c>
      <c r="K47" s="87" t="s">
        <v>490</v>
      </c>
      <c r="L47" s="87" t="s">
        <v>490</v>
      </c>
      <c r="M47" s="88" t="s">
        <v>490</v>
      </c>
    </row>
    <row r="48" spans="2:13" ht="27.75" customHeight="1">
      <c r="B48" s="1204"/>
      <c r="C48" s="1205"/>
      <c r="D48" s="85"/>
      <c r="E48" s="1208" t="s">
        <v>32</v>
      </c>
      <c r="F48" s="1208"/>
      <c r="G48" s="1208"/>
      <c r="H48" s="1209"/>
      <c r="I48" s="86" t="s">
        <v>490</v>
      </c>
      <c r="J48" s="87" t="s">
        <v>490</v>
      </c>
      <c r="K48" s="87" t="s">
        <v>490</v>
      </c>
      <c r="L48" s="87" t="s">
        <v>490</v>
      </c>
      <c r="M48" s="88" t="s">
        <v>490</v>
      </c>
    </row>
    <row r="49" spans="2:13" ht="27.75" customHeight="1">
      <c r="B49" s="1206"/>
      <c r="C49" s="1207"/>
      <c r="D49" s="85"/>
      <c r="E49" s="1208" t="s">
        <v>33</v>
      </c>
      <c r="F49" s="1208"/>
      <c r="G49" s="1208"/>
      <c r="H49" s="1209"/>
      <c r="I49" s="86" t="s">
        <v>490</v>
      </c>
      <c r="J49" s="87" t="s">
        <v>490</v>
      </c>
      <c r="K49" s="87" t="s">
        <v>490</v>
      </c>
      <c r="L49" s="87" t="s">
        <v>490</v>
      </c>
      <c r="M49" s="88" t="s">
        <v>490</v>
      </c>
    </row>
    <row r="50" spans="2:13" ht="27.75" customHeight="1">
      <c r="B50" s="1202" t="s">
        <v>34</v>
      </c>
      <c r="C50" s="1203"/>
      <c r="D50" s="91"/>
      <c r="E50" s="1208" t="s">
        <v>35</v>
      </c>
      <c r="F50" s="1208"/>
      <c r="G50" s="1208"/>
      <c r="H50" s="1209"/>
      <c r="I50" s="86">
        <v>38126</v>
      </c>
      <c r="J50" s="87">
        <v>43220</v>
      </c>
      <c r="K50" s="87">
        <v>47111</v>
      </c>
      <c r="L50" s="87">
        <v>52496</v>
      </c>
      <c r="M50" s="88">
        <v>59685</v>
      </c>
    </row>
    <row r="51" spans="2:13" ht="27.75" customHeight="1">
      <c r="B51" s="1204"/>
      <c r="C51" s="1205"/>
      <c r="D51" s="85"/>
      <c r="E51" s="1208" t="s">
        <v>36</v>
      </c>
      <c r="F51" s="1208"/>
      <c r="G51" s="1208"/>
      <c r="H51" s="1209"/>
      <c r="I51" s="86">
        <v>64606</v>
      </c>
      <c r="J51" s="87">
        <v>64013</v>
      </c>
      <c r="K51" s="87">
        <v>72392</v>
      </c>
      <c r="L51" s="87">
        <v>71341</v>
      </c>
      <c r="M51" s="88">
        <v>71399</v>
      </c>
    </row>
    <row r="52" spans="2:13" ht="27.75" customHeight="1">
      <c r="B52" s="1206"/>
      <c r="C52" s="1207"/>
      <c r="D52" s="85"/>
      <c r="E52" s="1208" t="s">
        <v>37</v>
      </c>
      <c r="F52" s="1208"/>
      <c r="G52" s="1208"/>
      <c r="H52" s="1209"/>
      <c r="I52" s="86">
        <v>312316</v>
      </c>
      <c r="J52" s="87">
        <v>322270</v>
      </c>
      <c r="K52" s="87">
        <v>334661</v>
      </c>
      <c r="L52" s="87">
        <v>342826</v>
      </c>
      <c r="M52" s="88">
        <v>350565</v>
      </c>
    </row>
    <row r="53" spans="2:13" ht="27.75" customHeight="1" thickBot="1">
      <c r="B53" s="1210" t="s">
        <v>21</v>
      </c>
      <c r="C53" s="1211"/>
      <c r="D53" s="92"/>
      <c r="E53" s="1212" t="s">
        <v>38</v>
      </c>
      <c r="F53" s="1212"/>
      <c r="G53" s="1212"/>
      <c r="H53" s="1213"/>
      <c r="I53" s="93">
        <v>88349</v>
      </c>
      <c r="J53" s="94">
        <v>75307</v>
      </c>
      <c r="K53" s="94">
        <v>60692</v>
      </c>
      <c r="L53" s="94">
        <v>39101</v>
      </c>
      <c r="M53" s="95">
        <v>19233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44"/>
      <c r="B1" s="345"/>
      <c r="P1" s="246"/>
      <c r="Q1" s="246"/>
    </row>
    <row r="2" spans="1:51" ht="25.8">
      <c r="A2" s="344"/>
      <c r="C2" s="346"/>
      <c r="P2" s="246"/>
      <c r="Q2" s="246"/>
    </row>
    <row r="3" spans="1:51" ht="25.8">
      <c r="A3" s="344"/>
      <c r="C3" s="346"/>
      <c r="P3" s="246"/>
      <c r="Q3" s="246"/>
    </row>
    <row r="4" spans="1:51" s="347" customFormat="1" ht="13.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583</v>
      </c>
    </row>
    <row r="11" spans="1:51" s="347" customFormat="1" ht="13.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583</v>
      </c>
    </row>
    <row r="13" spans="1:51" s="347" customFormat="1" ht="13.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c r="P19" s="246"/>
      <c r="Q19" s="246"/>
    </row>
    <row r="20" spans="1:259" ht="13.2">
      <c r="P20" s="246"/>
      <c r="Q20" s="246"/>
    </row>
    <row r="21" spans="1:259" ht="16.2">
      <c r="B21" s="348"/>
      <c r="C21" s="248"/>
      <c r="D21" s="248"/>
      <c r="E21" s="248"/>
      <c r="F21" s="248"/>
      <c r="G21" s="248"/>
      <c r="H21" s="248"/>
      <c r="I21" s="248"/>
      <c r="J21" s="248"/>
      <c r="K21" s="248"/>
      <c r="L21" s="248"/>
      <c r="M21" s="248"/>
      <c r="N21" s="349"/>
      <c r="O21" s="248"/>
      <c r="P21" s="249"/>
      <c r="Q21" s="246"/>
      <c r="IY21" s="350"/>
    </row>
    <row r="22" spans="1:259" ht="16.2">
      <c r="B22" s="250"/>
      <c r="IY22" s="351"/>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2"/>
      <c r="C40" s="246"/>
      <c r="D40" s="246"/>
      <c r="E40" s="246"/>
      <c r="F40" s="246"/>
      <c r="G40" s="246"/>
      <c r="H40" s="246"/>
      <c r="I40" s="246"/>
      <c r="J40" s="246"/>
      <c r="K40" s="246"/>
      <c r="L40" s="246"/>
      <c r="M40" s="246"/>
      <c r="N40" s="246"/>
      <c r="O40" s="246"/>
      <c r="P40" s="352"/>
      <c r="Q40" s="246"/>
    </row>
    <row r="41" spans="2:17" ht="16.2">
      <c r="B41" s="247" t="s">
        <v>584</v>
      </c>
      <c r="C41" s="248"/>
      <c r="D41" s="248"/>
      <c r="E41" s="248"/>
      <c r="F41" s="248"/>
      <c r="G41" s="248"/>
      <c r="H41" s="248"/>
      <c r="I41" s="248"/>
      <c r="J41" s="248"/>
      <c r="K41" s="248"/>
      <c r="L41" s="248"/>
      <c r="M41" s="248"/>
      <c r="N41" s="248"/>
      <c r="O41" s="248"/>
      <c r="P41" s="249"/>
    </row>
    <row r="42" spans="2:17" ht="13.2">
      <c r="B42" s="250"/>
      <c r="C42" s="246"/>
      <c r="D42" s="246"/>
      <c r="E42" s="246"/>
      <c r="F42" s="246"/>
      <c r="G42" s="353" t="s">
        <v>585</v>
      </c>
      <c r="I42" s="354"/>
      <c r="J42" s="354"/>
      <c r="K42" s="354"/>
      <c r="L42" s="246"/>
      <c r="M42" s="246"/>
      <c r="N42" s="246"/>
      <c r="O42" s="246"/>
    </row>
    <row r="43" spans="2:17" ht="13.2">
      <c r="B43" s="250"/>
      <c r="C43" s="246"/>
      <c r="D43" s="246"/>
      <c r="E43" s="246"/>
      <c r="F43" s="246"/>
      <c r="G43" s="1221" t="s">
        <v>586</v>
      </c>
      <c r="H43" s="1222"/>
      <c r="I43" s="1222"/>
      <c r="J43" s="1222"/>
      <c r="K43" s="1222"/>
      <c r="L43" s="1222"/>
      <c r="M43" s="1222"/>
      <c r="N43" s="1222"/>
      <c r="O43" s="1223"/>
    </row>
    <row r="44" spans="2:17" ht="13.2">
      <c r="B44" s="250"/>
      <c r="C44" s="246"/>
      <c r="D44" s="246"/>
      <c r="E44" s="246"/>
      <c r="F44" s="246"/>
      <c r="G44" s="1224"/>
      <c r="H44" s="1225"/>
      <c r="I44" s="1225"/>
      <c r="J44" s="1225"/>
      <c r="K44" s="1225"/>
      <c r="L44" s="1225"/>
      <c r="M44" s="1225"/>
      <c r="N44" s="1225"/>
      <c r="O44" s="1226"/>
    </row>
    <row r="45" spans="2:17" ht="13.2">
      <c r="B45" s="250"/>
      <c r="C45" s="246"/>
      <c r="D45" s="246"/>
      <c r="E45" s="246"/>
      <c r="F45" s="246"/>
      <c r="G45" s="1224"/>
      <c r="H45" s="1225"/>
      <c r="I45" s="1225"/>
      <c r="J45" s="1225"/>
      <c r="K45" s="1225"/>
      <c r="L45" s="1225"/>
      <c r="M45" s="1225"/>
      <c r="N45" s="1225"/>
      <c r="O45" s="1226"/>
    </row>
    <row r="46" spans="2:17" ht="13.2">
      <c r="B46" s="250"/>
      <c r="C46" s="246"/>
      <c r="D46" s="246"/>
      <c r="E46" s="246"/>
      <c r="F46" s="246"/>
      <c r="G46" s="1224"/>
      <c r="H46" s="1225"/>
      <c r="I46" s="1225"/>
      <c r="J46" s="1225"/>
      <c r="K46" s="1225"/>
      <c r="L46" s="1225"/>
      <c r="M46" s="1225"/>
      <c r="N46" s="1225"/>
      <c r="O46" s="1226"/>
    </row>
    <row r="47" spans="2:17" ht="13.2">
      <c r="B47" s="250"/>
      <c r="C47" s="246"/>
      <c r="D47" s="246"/>
      <c r="E47" s="246"/>
      <c r="F47" s="246"/>
      <c r="G47" s="1227"/>
      <c r="H47" s="1228"/>
      <c r="I47" s="1228"/>
      <c r="J47" s="1228"/>
      <c r="K47" s="1228"/>
      <c r="L47" s="1228"/>
      <c r="M47" s="1228"/>
      <c r="N47" s="1228"/>
      <c r="O47" s="1229"/>
    </row>
    <row r="48" spans="2:17" ht="13.2">
      <c r="B48" s="250"/>
      <c r="C48" s="246"/>
      <c r="D48" s="246"/>
      <c r="E48" s="246"/>
      <c r="F48" s="246"/>
      <c r="G48" s="246"/>
      <c r="H48" s="355"/>
      <c r="I48" s="355"/>
      <c r="J48" s="355"/>
    </row>
    <row r="49" spans="1:17" ht="13.2">
      <c r="B49" s="250"/>
      <c r="C49" s="246"/>
      <c r="D49" s="246"/>
      <c r="E49" s="246"/>
      <c r="F49" s="246"/>
      <c r="G49" s="245" t="s">
        <v>587</v>
      </c>
    </row>
    <row r="50" spans="1:17" ht="13.2">
      <c r="B50" s="250"/>
      <c r="C50" s="246"/>
      <c r="D50" s="246"/>
      <c r="E50" s="246"/>
      <c r="F50" s="246"/>
      <c r="G50" s="1230"/>
      <c r="H50" s="1231"/>
      <c r="I50" s="1231"/>
      <c r="J50" s="1232"/>
      <c r="K50" s="356" t="s">
        <v>529</v>
      </c>
      <c r="L50" s="356" t="s">
        <v>530</v>
      </c>
      <c r="M50" s="356" t="s">
        <v>531</v>
      </c>
      <c r="N50" s="356" t="s">
        <v>532</v>
      </c>
      <c r="O50" s="356" t="s">
        <v>533</v>
      </c>
    </row>
    <row r="51" spans="1:17" ht="13.2">
      <c r="B51" s="250"/>
      <c r="C51" s="246"/>
      <c r="D51" s="246"/>
      <c r="E51" s="246"/>
      <c r="F51" s="246"/>
      <c r="G51" s="1233" t="s">
        <v>588</v>
      </c>
      <c r="H51" s="1234"/>
      <c r="I51" s="1239" t="s">
        <v>589</v>
      </c>
      <c r="J51" s="1239"/>
      <c r="K51" s="1241"/>
      <c r="L51" s="1241"/>
      <c r="M51" s="1241"/>
      <c r="N51" s="1242">
        <v>27.7</v>
      </c>
      <c r="O51" s="1242">
        <v>13.5</v>
      </c>
    </row>
    <row r="52" spans="1:17" ht="13.2">
      <c r="B52" s="250"/>
      <c r="C52" s="246"/>
      <c r="D52" s="246"/>
      <c r="E52" s="246"/>
      <c r="F52" s="246"/>
      <c r="G52" s="1235"/>
      <c r="H52" s="1236"/>
      <c r="I52" s="1240"/>
      <c r="J52" s="1240"/>
      <c r="K52" s="1242"/>
      <c r="L52" s="1242"/>
      <c r="M52" s="1242"/>
      <c r="N52" s="1242"/>
      <c r="O52" s="1242"/>
    </row>
    <row r="53" spans="1:17" ht="13.2">
      <c r="A53" s="357"/>
      <c r="B53" s="250"/>
      <c r="C53" s="246"/>
      <c r="D53" s="246"/>
      <c r="E53" s="246"/>
      <c r="F53" s="246"/>
      <c r="G53" s="1235"/>
      <c r="H53" s="1236"/>
      <c r="I53" s="1243" t="s">
        <v>590</v>
      </c>
      <c r="J53" s="1243"/>
      <c r="K53" s="1250"/>
      <c r="L53" s="1250"/>
      <c r="M53" s="1250"/>
      <c r="N53" s="1252">
        <v>60.7</v>
      </c>
      <c r="O53" s="1252">
        <v>61.5</v>
      </c>
    </row>
    <row r="54" spans="1:17" ht="13.2">
      <c r="A54" s="357"/>
      <c r="B54" s="250"/>
      <c r="C54" s="246"/>
      <c r="D54" s="246"/>
      <c r="E54" s="246"/>
      <c r="F54" s="246"/>
      <c r="G54" s="1237"/>
      <c r="H54" s="1238"/>
      <c r="I54" s="1243"/>
      <c r="J54" s="1243"/>
      <c r="K54" s="1251"/>
      <c r="L54" s="1251"/>
      <c r="M54" s="1251"/>
      <c r="N54" s="1251"/>
      <c r="O54" s="1251"/>
    </row>
    <row r="55" spans="1:17" ht="13.2">
      <c r="A55" s="357"/>
      <c r="B55" s="250"/>
      <c r="C55" s="246"/>
      <c r="D55" s="246"/>
      <c r="E55" s="246"/>
      <c r="F55" s="246"/>
      <c r="G55" s="1244" t="s">
        <v>591</v>
      </c>
      <c r="H55" s="1245"/>
      <c r="I55" s="1243" t="s">
        <v>589</v>
      </c>
      <c r="J55" s="1243"/>
      <c r="K55" s="1241"/>
      <c r="L55" s="1241"/>
      <c r="M55" s="1241"/>
      <c r="N55" s="1242">
        <v>124.2</v>
      </c>
      <c r="O55" s="1242">
        <v>115.7</v>
      </c>
    </row>
    <row r="56" spans="1:17" ht="13.2">
      <c r="A56" s="357"/>
      <c r="B56" s="250"/>
      <c r="C56" s="246"/>
      <c r="D56" s="246"/>
      <c r="E56" s="246"/>
      <c r="F56" s="246"/>
      <c r="G56" s="1246"/>
      <c r="H56" s="1247"/>
      <c r="I56" s="1243"/>
      <c r="J56" s="1243"/>
      <c r="K56" s="1242"/>
      <c r="L56" s="1242"/>
      <c r="M56" s="1242"/>
      <c r="N56" s="1242"/>
      <c r="O56" s="1242"/>
    </row>
    <row r="57" spans="1:17" s="357" customFormat="1" ht="13.2">
      <c r="B57" s="358"/>
      <c r="C57" s="354"/>
      <c r="D57" s="354"/>
      <c r="E57" s="354"/>
      <c r="F57" s="354"/>
      <c r="G57" s="1246"/>
      <c r="H57" s="1247"/>
      <c r="I57" s="1253" t="s">
        <v>590</v>
      </c>
      <c r="J57" s="1253"/>
      <c r="K57" s="1250"/>
      <c r="L57" s="1250"/>
      <c r="M57" s="1250"/>
      <c r="N57" s="1252">
        <v>59.4</v>
      </c>
      <c r="O57" s="1252">
        <v>58.7</v>
      </c>
      <c r="P57" s="359"/>
      <c r="Q57" s="358"/>
    </row>
    <row r="58" spans="1:17" s="357" customFormat="1" ht="13.2">
      <c r="A58" s="245"/>
      <c r="B58" s="358"/>
      <c r="C58" s="354"/>
      <c r="D58" s="354"/>
      <c r="E58" s="354"/>
      <c r="F58" s="354"/>
      <c r="G58" s="1248"/>
      <c r="H58" s="1249"/>
      <c r="I58" s="1253"/>
      <c r="J58" s="1253"/>
      <c r="K58" s="1251"/>
      <c r="L58" s="1251"/>
      <c r="M58" s="1251"/>
      <c r="N58" s="1251"/>
      <c r="O58" s="1251"/>
      <c r="P58" s="359"/>
      <c r="Q58" s="358"/>
    </row>
    <row r="59" spans="1:17" s="357" customFormat="1" ht="13.2">
      <c r="A59" s="245"/>
      <c r="B59" s="358"/>
      <c r="C59" s="354"/>
      <c r="D59" s="354"/>
      <c r="E59" s="354"/>
      <c r="F59" s="354"/>
      <c r="G59" s="354"/>
      <c r="H59" s="354"/>
      <c r="I59" s="354"/>
      <c r="J59" s="354"/>
      <c r="K59" s="360"/>
      <c r="L59" s="360"/>
      <c r="M59" s="360"/>
      <c r="N59" s="360"/>
      <c r="O59" s="360"/>
      <c r="P59" s="359"/>
      <c r="Q59" s="358"/>
    </row>
    <row r="60" spans="1:17" s="357" customFormat="1" ht="13.2">
      <c r="A60" s="245"/>
      <c r="B60" s="358"/>
      <c r="C60" s="354"/>
      <c r="D60" s="354"/>
      <c r="E60" s="354"/>
      <c r="F60" s="354"/>
      <c r="G60" s="354"/>
      <c r="H60" s="354"/>
      <c r="I60" s="354"/>
      <c r="J60" s="354"/>
      <c r="K60" s="360"/>
      <c r="L60" s="360"/>
      <c r="M60" s="360"/>
      <c r="N60" s="360"/>
      <c r="O60" s="360"/>
      <c r="P60" s="359"/>
      <c r="Q60" s="358"/>
    </row>
    <row r="61" spans="1:17" s="357" customFormat="1" ht="13.2">
      <c r="A61" s="245"/>
      <c r="B61" s="361"/>
      <c r="C61" s="362"/>
      <c r="D61" s="362"/>
      <c r="E61" s="362"/>
      <c r="F61" s="362"/>
      <c r="G61" s="362"/>
      <c r="H61" s="362"/>
      <c r="I61" s="362"/>
      <c r="J61" s="362"/>
      <c r="K61" s="362"/>
      <c r="L61" s="362"/>
      <c r="M61" s="363"/>
      <c r="N61" s="363"/>
      <c r="O61" s="363"/>
      <c r="P61" s="364"/>
      <c r="Q61" s="358"/>
    </row>
    <row r="62" spans="1:17" ht="13.2">
      <c r="B62" s="352"/>
      <c r="C62" s="352"/>
      <c r="D62" s="352"/>
      <c r="E62" s="352"/>
      <c r="F62" s="352"/>
      <c r="G62" s="352"/>
      <c r="H62" s="352"/>
      <c r="I62" s="352"/>
      <c r="J62" s="352"/>
      <c r="K62" s="352"/>
      <c r="L62" s="352"/>
      <c r="M62" s="352"/>
      <c r="N62" s="352"/>
      <c r="O62" s="352"/>
      <c r="P62" s="352"/>
      <c r="Q62" s="246"/>
    </row>
    <row r="63" spans="1:17" ht="16.2">
      <c r="B63" s="309" t="s">
        <v>592</v>
      </c>
      <c r="C63" s="246"/>
      <c r="D63" s="246"/>
      <c r="E63" s="246"/>
      <c r="F63" s="246"/>
      <c r="G63" s="246"/>
      <c r="H63" s="246"/>
      <c r="I63" s="246"/>
      <c r="J63" s="246"/>
      <c r="K63" s="246"/>
      <c r="L63" s="246"/>
      <c r="M63" s="246"/>
      <c r="N63" s="246"/>
      <c r="O63" s="246"/>
    </row>
    <row r="64" spans="1:17" ht="13.2">
      <c r="B64" s="250"/>
      <c r="C64" s="246"/>
      <c r="D64" s="246"/>
      <c r="E64" s="246"/>
      <c r="F64" s="246"/>
      <c r="G64" s="353" t="s">
        <v>585</v>
      </c>
      <c r="I64" s="354"/>
      <c r="J64" s="354"/>
      <c r="K64" s="354"/>
      <c r="L64" s="246"/>
      <c r="M64" s="246"/>
      <c r="N64" s="246"/>
      <c r="O64" s="246"/>
    </row>
    <row r="65" spans="2:30" ht="13.5" customHeight="1">
      <c r="B65" s="250"/>
      <c r="C65" s="246"/>
      <c r="D65" s="246"/>
      <c r="E65" s="246"/>
      <c r="F65" s="246"/>
      <c r="G65" s="1221" t="s">
        <v>593</v>
      </c>
      <c r="H65" s="1222"/>
      <c r="I65" s="1222"/>
      <c r="J65" s="1222"/>
      <c r="K65" s="1222"/>
      <c r="L65" s="1222"/>
      <c r="M65" s="1222"/>
      <c r="N65" s="1222"/>
      <c r="O65" s="1223"/>
    </row>
    <row r="66" spans="2:30" ht="13.2">
      <c r="B66" s="250"/>
      <c r="C66" s="246"/>
      <c r="D66" s="246"/>
      <c r="E66" s="246"/>
      <c r="F66" s="246"/>
      <c r="G66" s="1224"/>
      <c r="H66" s="1225"/>
      <c r="I66" s="1225"/>
      <c r="J66" s="1225"/>
      <c r="K66" s="1225"/>
      <c r="L66" s="1225"/>
      <c r="M66" s="1225"/>
      <c r="N66" s="1225"/>
      <c r="O66" s="1226"/>
    </row>
    <row r="67" spans="2:30" ht="13.2">
      <c r="B67" s="250"/>
      <c r="C67" s="246"/>
      <c r="D67" s="246"/>
      <c r="E67" s="246"/>
      <c r="F67" s="246"/>
      <c r="G67" s="1224"/>
      <c r="H67" s="1225"/>
      <c r="I67" s="1225"/>
      <c r="J67" s="1225"/>
      <c r="K67" s="1225"/>
      <c r="L67" s="1225"/>
      <c r="M67" s="1225"/>
      <c r="N67" s="1225"/>
      <c r="O67" s="1226"/>
    </row>
    <row r="68" spans="2:30" ht="13.2">
      <c r="B68" s="250"/>
      <c r="C68" s="246"/>
      <c r="D68" s="246"/>
      <c r="E68" s="246"/>
      <c r="F68" s="246"/>
      <c r="G68" s="1224"/>
      <c r="H68" s="1225"/>
      <c r="I68" s="1225"/>
      <c r="J68" s="1225"/>
      <c r="K68" s="1225"/>
      <c r="L68" s="1225"/>
      <c r="M68" s="1225"/>
      <c r="N68" s="1225"/>
      <c r="O68" s="1226"/>
    </row>
    <row r="69" spans="2:30" ht="13.2">
      <c r="B69" s="250"/>
      <c r="C69" s="246"/>
      <c r="D69" s="246"/>
      <c r="E69" s="246"/>
      <c r="F69" s="246"/>
      <c r="G69" s="1227"/>
      <c r="H69" s="1228"/>
      <c r="I69" s="1228"/>
      <c r="J69" s="1228"/>
      <c r="K69" s="1228"/>
      <c r="L69" s="1228"/>
      <c r="M69" s="1228"/>
      <c r="N69" s="1228"/>
      <c r="O69" s="1229"/>
    </row>
    <row r="70" spans="2:30" ht="13.2">
      <c r="B70" s="250"/>
      <c r="C70" s="246"/>
      <c r="D70" s="246"/>
      <c r="E70" s="246"/>
      <c r="F70" s="246"/>
      <c r="G70" s="246"/>
      <c r="H70" s="365"/>
      <c r="I70" s="365"/>
      <c r="J70" s="366"/>
      <c r="K70" s="366"/>
      <c r="L70" s="367"/>
      <c r="M70" s="366"/>
      <c r="N70" s="367"/>
      <c r="O70" s="368"/>
    </row>
    <row r="71" spans="2:30" ht="13.2">
      <c r="B71" s="250"/>
      <c r="C71" s="246"/>
      <c r="D71" s="246"/>
      <c r="E71" s="246"/>
      <c r="F71" s="246"/>
      <c r="G71" s="369" t="s">
        <v>594</v>
      </c>
      <c r="I71" s="370"/>
      <c r="J71" s="366"/>
      <c r="K71" s="366"/>
      <c r="L71" s="367"/>
      <c r="M71" s="366"/>
      <c r="N71" s="367"/>
      <c r="O71" s="368"/>
    </row>
    <row r="72" spans="2:30" ht="13.2">
      <c r="B72" s="250"/>
      <c r="C72" s="246"/>
      <c r="D72" s="246"/>
      <c r="E72" s="246"/>
      <c r="F72" s="246"/>
      <c r="G72" s="1230"/>
      <c r="H72" s="1231"/>
      <c r="I72" s="1231"/>
      <c r="J72" s="1232"/>
      <c r="K72" s="356" t="s">
        <v>529</v>
      </c>
      <c r="L72" s="356" t="s">
        <v>530</v>
      </c>
      <c r="M72" s="356" t="s">
        <v>531</v>
      </c>
      <c r="N72" s="356" t="s">
        <v>532</v>
      </c>
      <c r="O72" s="356" t="s">
        <v>533</v>
      </c>
    </row>
    <row r="73" spans="2:30" ht="13.2">
      <c r="B73" s="250"/>
      <c r="C73" s="246"/>
      <c r="D73" s="246"/>
      <c r="E73" s="246"/>
      <c r="F73" s="246"/>
      <c r="G73" s="1233" t="s">
        <v>588</v>
      </c>
      <c r="H73" s="1234"/>
      <c r="I73" s="1239" t="s">
        <v>589</v>
      </c>
      <c r="J73" s="1239"/>
      <c r="K73" s="1254">
        <v>64</v>
      </c>
      <c r="L73" s="1254">
        <v>54</v>
      </c>
      <c r="M73" s="1242">
        <v>43.4</v>
      </c>
      <c r="N73" s="1242">
        <v>27.7</v>
      </c>
      <c r="O73" s="1242">
        <v>13.5</v>
      </c>
      <c r="S73" s="245">
        <v>9.9</v>
      </c>
    </row>
    <row r="74" spans="2:30" ht="13.2">
      <c r="B74" s="250"/>
      <c r="C74" s="246"/>
      <c r="D74" s="246"/>
      <c r="E74" s="246"/>
      <c r="F74" s="246"/>
      <c r="G74" s="1235"/>
      <c r="H74" s="1236"/>
      <c r="I74" s="1240"/>
      <c r="J74" s="1240"/>
      <c r="K74" s="1254"/>
      <c r="L74" s="1254"/>
      <c r="M74" s="1242"/>
      <c r="N74" s="1242"/>
      <c r="O74" s="1242"/>
    </row>
    <row r="75" spans="2:30" ht="13.2">
      <c r="B75" s="250"/>
      <c r="C75" s="246"/>
      <c r="D75" s="246"/>
      <c r="E75" s="246"/>
      <c r="F75" s="246"/>
      <c r="G75" s="1235"/>
      <c r="H75" s="1236"/>
      <c r="I75" s="1243" t="s">
        <v>595</v>
      </c>
      <c r="J75" s="1243"/>
      <c r="K75" s="1252">
        <v>13.5</v>
      </c>
      <c r="L75" s="1252">
        <v>12.4</v>
      </c>
      <c r="M75" s="1252">
        <v>11</v>
      </c>
      <c r="N75" s="1252">
        <v>9.5</v>
      </c>
      <c r="O75" s="1252">
        <v>8.1</v>
      </c>
      <c r="U75" s="245">
        <v>81.2</v>
      </c>
      <c r="W75" s="245">
        <v>87.2</v>
      </c>
      <c r="Y75" s="245">
        <v>99.8</v>
      </c>
      <c r="AA75" s="245">
        <v>109.5</v>
      </c>
      <c r="AC75" s="245">
        <v>115.2</v>
      </c>
    </row>
    <row r="76" spans="2:30" ht="13.2">
      <c r="B76" s="250"/>
      <c r="C76" s="246"/>
      <c r="D76" s="246"/>
      <c r="E76" s="246"/>
      <c r="F76" s="246"/>
      <c r="G76" s="1237"/>
      <c r="H76" s="1238"/>
      <c r="I76" s="1243"/>
      <c r="J76" s="1243"/>
      <c r="K76" s="1251"/>
      <c r="L76" s="1251"/>
      <c r="M76" s="1251"/>
      <c r="N76" s="1251"/>
      <c r="O76" s="1251"/>
    </row>
    <row r="77" spans="2:30" ht="13.2">
      <c r="B77" s="250"/>
      <c r="C77" s="246"/>
      <c r="D77" s="246"/>
      <c r="E77" s="246"/>
      <c r="F77" s="246"/>
      <c r="G77" s="1244" t="s">
        <v>591</v>
      </c>
      <c r="H77" s="1245"/>
      <c r="I77" s="1243" t="s">
        <v>589</v>
      </c>
      <c r="J77" s="1243"/>
      <c r="K77" s="1254">
        <v>150.5</v>
      </c>
      <c r="L77" s="1254">
        <v>139</v>
      </c>
      <c r="M77" s="1242">
        <v>132.4</v>
      </c>
      <c r="N77" s="1242">
        <v>124.2</v>
      </c>
      <c r="O77" s="1242">
        <v>115.7</v>
      </c>
      <c r="R77" s="245">
        <v>12.3</v>
      </c>
      <c r="T77" s="245">
        <v>11.1</v>
      </c>
    </row>
    <row r="78" spans="2:30" ht="13.2">
      <c r="B78" s="250"/>
      <c r="C78" s="246"/>
      <c r="D78" s="246"/>
      <c r="E78" s="246"/>
      <c r="F78" s="246"/>
      <c r="G78" s="1246"/>
      <c r="H78" s="1247"/>
      <c r="I78" s="1243"/>
      <c r="J78" s="1243"/>
      <c r="K78" s="1254"/>
      <c r="L78" s="1254"/>
      <c r="M78" s="1242"/>
      <c r="N78" s="1242"/>
      <c r="O78" s="1242"/>
    </row>
    <row r="79" spans="2:30" ht="13.2">
      <c r="B79" s="250"/>
      <c r="C79" s="246"/>
      <c r="D79" s="246"/>
      <c r="E79" s="246"/>
      <c r="F79" s="246"/>
      <c r="G79" s="1246"/>
      <c r="H79" s="1247"/>
      <c r="I79" s="1255" t="s">
        <v>595</v>
      </c>
      <c r="J79" s="1253"/>
      <c r="K79" s="1256">
        <v>11.5</v>
      </c>
      <c r="L79" s="1256">
        <v>11.2</v>
      </c>
      <c r="M79" s="1256">
        <v>11.2</v>
      </c>
      <c r="N79" s="1256">
        <v>10.9</v>
      </c>
      <c r="O79" s="1256">
        <v>10.3</v>
      </c>
      <c r="V79" s="245">
        <v>53.5</v>
      </c>
      <c r="X79" s="245">
        <v>48.2</v>
      </c>
      <c r="Z79" s="245">
        <v>34.200000000000003</v>
      </c>
      <c r="AB79" s="245">
        <v>30.3</v>
      </c>
      <c r="AD79" s="245">
        <v>28.9</v>
      </c>
    </row>
    <row r="80" spans="2:30" ht="13.2">
      <c r="B80" s="250"/>
      <c r="C80" s="246"/>
      <c r="D80" s="246"/>
      <c r="E80" s="246"/>
      <c r="F80" s="246"/>
      <c r="G80" s="1248"/>
      <c r="H80" s="1249"/>
      <c r="I80" s="1253"/>
      <c r="J80" s="1253"/>
      <c r="K80" s="1256"/>
      <c r="L80" s="1256"/>
      <c r="M80" s="1256"/>
      <c r="N80" s="1256"/>
      <c r="O80" s="1256"/>
    </row>
    <row r="81" spans="2:17" ht="13.2">
      <c r="B81" s="250"/>
      <c r="C81" s="246"/>
      <c r="D81" s="246"/>
      <c r="E81" s="246"/>
      <c r="F81" s="246"/>
      <c r="G81" s="246"/>
      <c r="H81" s="246"/>
      <c r="I81" s="246"/>
      <c r="J81" s="246"/>
      <c r="K81" s="371"/>
      <c r="L81" s="246"/>
      <c r="M81" s="246"/>
      <c r="N81" s="246"/>
      <c r="O81" s="246"/>
    </row>
    <row r="82" spans="2:17" ht="16.2">
      <c r="B82" s="250"/>
      <c r="C82" s="246"/>
      <c r="D82" s="246"/>
      <c r="E82" s="246"/>
      <c r="F82" s="246"/>
      <c r="G82" s="246"/>
      <c r="H82" s="246"/>
      <c r="I82" s="246"/>
      <c r="J82" s="246"/>
      <c r="K82" s="372"/>
      <c r="L82" s="372"/>
      <c r="M82" s="372"/>
      <c r="N82" s="372"/>
      <c r="O82" s="372"/>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73"/>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vQNndJaFCeqwXOln/EpCuFm4CI6nsbu8mFaw2oSHo4M4LOCcaK8JJz9d9VnJJs6yUebY8hjfLe1WMI4YAhUwA==" saltValue="jFvQK5nemwbWmQTwfp3Oag=="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40</v>
      </c>
      <c r="E2" s="111"/>
      <c r="F2" s="112" t="s">
        <v>528</v>
      </c>
      <c r="G2" s="113"/>
      <c r="H2" s="114"/>
    </row>
    <row r="3" spans="1:8">
      <c r="A3" s="110" t="s">
        <v>521</v>
      </c>
      <c r="B3" s="115"/>
      <c r="C3" s="116"/>
      <c r="D3" s="117">
        <v>43717</v>
      </c>
      <c r="E3" s="118"/>
      <c r="F3" s="119">
        <v>47129</v>
      </c>
      <c r="G3" s="120"/>
      <c r="H3" s="121"/>
    </row>
    <row r="4" spans="1:8">
      <c r="A4" s="122"/>
      <c r="B4" s="123"/>
      <c r="C4" s="124"/>
      <c r="D4" s="125">
        <v>24454</v>
      </c>
      <c r="E4" s="126"/>
      <c r="F4" s="127">
        <v>23069</v>
      </c>
      <c r="G4" s="128"/>
      <c r="H4" s="129"/>
    </row>
    <row r="5" spans="1:8">
      <c r="A5" s="110" t="s">
        <v>523</v>
      </c>
      <c r="B5" s="115"/>
      <c r="C5" s="116"/>
      <c r="D5" s="117">
        <v>46420</v>
      </c>
      <c r="E5" s="118"/>
      <c r="F5" s="119">
        <v>50848</v>
      </c>
      <c r="G5" s="120"/>
      <c r="H5" s="121"/>
    </row>
    <row r="6" spans="1:8">
      <c r="A6" s="122"/>
      <c r="B6" s="123"/>
      <c r="C6" s="124"/>
      <c r="D6" s="125">
        <v>24303</v>
      </c>
      <c r="E6" s="126"/>
      <c r="F6" s="127">
        <v>22583</v>
      </c>
      <c r="G6" s="128"/>
      <c r="H6" s="129"/>
    </row>
    <row r="7" spans="1:8">
      <c r="A7" s="110" t="s">
        <v>524</v>
      </c>
      <c r="B7" s="115"/>
      <c r="C7" s="116"/>
      <c r="D7" s="117">
        <v>54631</v>
      </c>
      <c r="E7" s="118"/>
      <c r="F7" s="119">
        <v>53572</v>
      </c>
      <c r="G7" s="120"/>
      <c r="H7" s="121"/>
    </row>
    <row r="8" spans="1:8">
      <c r="A8" s="122"/>
      <c r="B8" s="123"/>
      <c r="C8" s="124"/>
      <c r="D8" s="125">
        <v>30065</v>
      </c>
      <c r="E8" s="126"/>
      <c r="F8" s="127">
        <v>25259</v>
      </c>
      <c r="G8" s="128"/>
      <c r="H8" s="129"/>
    </row>
    <row r="9" spans="1:8">
      <c r="A9" s="110" t="s">
        <v>525</v>
      </c>
      <c r="B9" s="115"/>
      <c r="C9" s="116"/>
      <c r="D9" s="117">
        <v>56618</v>
      </c>
      <c r="E9" s="118"/>
      <c r="F9" s="119">
        <v>51898</v>
      </c>
      <c r="G9" s="120"/>
      <c r="H9" s="121"/>
    </row>
    <row r="10" spans="1:8">
      <c r="A10" s="122"/>
      <c r="B10" s="123"/>
      <c r="C10" s="124"/>
      <c r="D10" s="125">
        <v>34034</v>
      </c>
      <c r="E10" s="126"/>
      <c r="F10" s="127">
        <v>25986</v>
      </c>
      <c r="G10" s="128"/>
      <c r="H10" s="129"/>
    </row>
    <row r="11" spans="1:8">
      <c r="A11" s="110" t="s">
        <v>526</v>
      </c>
      <c r="B11" s="115"/>
      <c r="C11" s="116"/>
      <c r="D11" s="117">
        <v>51405</v>
      </c>
      <c r="E11" s="118"/>
      <c r="F11" s="119">
        <v>51684</v>
      </c>
      <c r="G11" s="120"/>
      <c r="H11" s="121"/>
    </row>
    <row r="12" spans="1:8">
      <c r="A12" s="122"/>
      <c r="B12" s="123"/>
      <c r="C12" s="130"/>
      <c r="D12" s="125">
        <v>27317</v>
      </c>
      <c r="E12" s="126"/>
      <c r="F12" s="127">
        <v>26671</v>
      </c>
      <c r="G12" s="128"/>
      <c r="H12" s="129"/>
    </row>
    <row r="13" spans="1:8">
      <c r="A13" s="110"/>
      <c r="B13" s="115"/>
      <c r="C13" s="131"/>
      <c r="D13" s="132">
        <v>50558</v>
      </c>
      <c r="E13" s="133"/>
      <c r="F13" s="134">
        <v>51026</v>
      </c>
      <c r="G13" s="135"/>
      <c r="H13" s="121"/>
    </row>
    <row r="14" spans="1:8">
      <c r="A14" s="122"/>
      <c r="B14" s="123"/>
      <c r="C14" s="124"/>
      <c r="D14" s="125">
        <v>28035</v>
      </c>
      <c r="E14" s="126"/>
      <c r="F14" s="127">
        <v>24714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2.98</v>
      </c>
      <c r="C19" s="136">
        <f>ROUND(VALUE(SUBSTITUTE(実質収支比率等に係る経年分析!G$48,"▲","-")),2)</f>
        <v>4.3600000000000003</v>
      </c>
      <c r="D19" s="136">
        <f>ROUND(VALUE(SUBSTITUTE(実質収支比率等に係る経年分析!H$48,"▲","-")),2)</f>
        <v>5.43</v>
      </c>
      <c r="E19" s="136">
        <f>ROUND(VALUE(SUBSTITUTE(実質収支比率等に係る経年分析!I$48,"▲","-")),2)</f>
        <v>4.32</v>
      </c>
      <c r="F19" s="136">
        <f>ROUND(VALUE(SUBSTITUTE(実質収支比率等に係る経年分析!J$48,"▲","-")),2)</f>
        <v>4.5199999999999996</v>
      </c>
    </row>
    <row r="20" spans="1:11">
      <c r="A20" s="136" t="s">
        <v>43</v>
      </c>
      <c r="B20" s="136">
        <f>ROUND(VALUE(SUBSTITUTE(実質収支比率等に係る経年分析!F$47,"▲","-")),2)</f>
        <v>11.47</v>
      </c>
      <c r="C20" s="136">
        <f>ROUND(VALUE(SUBSTITUTE(実質収支比率等に係る経年分析!G$47,"▲","-")),2)</f>
        <v>11.1</v>
      </c>
      <c r="D20" s="136">
        <f>ROUND(VALUE(SUBSTITUTE(実質収支比率等に係る経年分析!H$47,"▲","-")),2)</f>
        <v>11.47</v>
      </c>
      <c r="E20" s="136">
        <f>ROUND(VALUE(SUBSTITUTE(実質収支比率等に係る経年分析!I$47,"▲","-")),2)</f>
        <v>12.34</v>
      </c>
      <c r="F20" s="136">
        <f>ROUND(VALUE(SUBSTITUTE(実質収支比率等に係る経年分析!J$47,"▲","-")),2)</f>
        <v>12.08</v>
      </c>
    </row>
    <row r="21" spans="1:11">
      <c r="A21" s="136" t="s">
        <v>44</v>
      </c>
      <c r="B21" s="136">
        <f>IF(ISNUMBER(VALUE(SUBSTITUTE(実質収支比率等に係る経年分析!F$49,"▲","-"))),ROUND(VALUE(SUBSTITUTE(実質収支比率等に係る経年分析!F$49,"▲","-")),2),NA())</f>
        <v>-1.24</v>
      </c>
      <c r="C21" s="136">
        <f>IF(ISNUMBER(VALUE(SUBSTITUTE(実質収支比率等に係る経年分析!G$49,"▲","-"))),ROUND(VALUE(SUBSTITUTE(実質収支比率等に係る経年分析!G$49,"▲","-")),2),NA())</f>
        <v>-0.61</v>
      </c>
      <c r="D21" s="136">
        <f>IF(ISNUMBER(VALUE(SUBSTITUTE(実質収支比率等に係る経年分析!H$49,"▲","-"))),ROUND(VALUE(SUBSTITUTE(実質収支比率等に係る経年分析!H$49,"▲","-")),2),NA())</f>
        <v>-1.1200000000000001</v>
      </c>
      <c r="E21" s="136">
        <f>IF(ISNUMBER(VALUE(SUBSTITUTE(実質収支比率等に係る経年分析!I$49,"▲","-"))),ROUND(VALUE(SUBSTITUTE(実質収支比率等に係る経年分析!I$49,"▲","-")),2),NA())</f>
        <v>-3.46</v>
      </c>
      <c r="F21" s="136">
        <f>IF(ISNUMBER(VALUE(SUBSTITUTE(実質収支比率等に係る経年分析!J$49,"▲","-"))),ROUND(VALUE(SUBSTITUTE(実質収支比率等に係る経年分析!J$49,"▲","-")),2),NA())</f>
        <v>-2.5299999999999998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2.5299999999999998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4.45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岡山市下水道事業会計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0.14000000000000001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0.14000000000000001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0.22</v>
      </c>
    </row>
    <row r="30" spans="1:11">
      <c r="A30" s="137" t="str">
        <f>IF(連結実質赤字比率に係る赤字・黒字の構成分析!C$40="",NA(),連結実質赤字比率に係る赤字・黒字の構成分析!C$40)</f>
        <v>岡山市介護保険費特別会計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0.52</v>
      </c>
    </row>
    <row r="31" spans="1:11">
      <c r="A31" s="137" t="str">
        <f>IF(連結実質赤字比率に係る赤字・黒字の構成分析!C$39="",NA(),連結実質赤字比率に係る赤字・黒字の構成分析!C$39)</f>
        <v>岡山市工業用水道事業会計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0.52</v>
      </c>
    </row>
    <row r="32" spans="1:11">
      <c r="A32" s="137" t="str">
        <f>IF(連結実質赤字比率に係る赤字・黒字の構成分析!C$38="",NA(),連結実質赤字比率に係る赤字・黒字の構成分析!C$38)</f>
        <v>岡山市国民健康保険費特別会計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1.0900000000000001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1.28</v>
      </c>
    </row>
    <row r="33" spans="1:16">
      <c r="A33" s="137" t="str">
        <f>IF(連結実質赤字比率に係る赤字・黒字の構成分析!C$37="",NA(),連結実質赤字比率に係る赤字・黒字の構成分析!C$37)</f>
        <v>岡山市市場事業会計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3.67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6.15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5.24</v>
      </c>
    </row>
    <row r="35" spans="1:16">
      <c r="A35" s="137" t="str">
        <f>IF(連結実質赤字比率に係る赤字・黒字の構成分析!C$35="",NA(),連結実質赤字比率に係る赤字・黒字の構成分析!C$35)</f>
        <v>岡山市水道事業会計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6.65</v>
      </c>
    </row>
    <row r="36" spans="1:16">
      <c r="A36" s="137" t="str">
        <f>IF(連結実質赤字比率に係る赤字・黒字の構成分析!C$34="",NA(),連結実質赤字比率に係る赤字・黒字の構成分析!C$34)</f>
        <v>岡山市住宅新築資金等貸付事業費特別会計</v>
      </c>
      <c r="B36" s="137">
        <f>IF(ROUND(VALUE(SUBSTITUTE(連結実質赤字比率に係る赤字・黒字の構成分析!F$34,"▲", "-")), 2) &lt; 0, ABS(ROUND(VALUE(SUBSTITUTE(連結実質赤字比率に係る赤字・黒字の構成分析!F$34,"▲", "-")), 2)), NA())</f>
        <v>0.33</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0.32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0.32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0.32</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0.32</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32081</v>
      </c>
      <c r="E42" s="138"/>
      <c r="F42" s="138"/>
      <c r="G42" s="138">
        <f>'実質公債費比率（分子）の構造'!L$52</f>
        <v>32674</v>
      </c>
      <c r="H42" s="138"/>
      <c r="I42" s="138"/>
      <c r="J42" s="138">
        <f>'実質公債費比率（分子）の構造'!M$52</f>
        <v>32288</v>
      </c>
      <c r="K42" s="138"/>
      <c r="L42" s="138"/>
      <c r="M42" s="138">
        <f>'実質公債費比率（分子）の構造'!N$52</f>
        <v>31182</v>
      </c>
      <c r="N42" s="138"/>
      <c r="O42" s="138"/>
      <c r="P42" s="138">
        <f>'実質公債費比率（分子）の構造'!O$52</f>
        <v>30956</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4195</v>
      </c>
      <c r="C44" s="138"/>
      <c r="D44" s="138"/>
      <c r="E44" s="138">
        <f>'実質公債費比率（分子）の構造'!L$50</f>
        <v>4049</v>
      </c>
      <c r="F44" s="138"/>
      <c r="G44" s="138"/>
      <c r="H44" s="138">
        <f>'実質公債費比率（分子）の構造'!M$50</f>
        <v>3696</v>
      </c>
      <c r="I44" s="138"/>
      <c r="J44" s="138"/>
      <c r="K44" s="138">
        <f>'実質公債費比率（分子）の構造'!N$50</f>
        <v>3671</v>
      </c>
      <c r="L44" s="138"/>
      <c r="M44" s="138"/>
      <c r="N44" s="138">
        <f>'実質公債費比率（分子）の構造'!O$50</f>
        <v>3328</v>
      </c>
      <c r="O44" s="138"/>
      <c r="P44" s="138"/>
    </row>
    <row r="45" spans="1:16">
      <c r="A45" s="138" t="s">
        <v>54</v>
      </c>
      <c r="B45" s="138">
        <f>'実質公債費比率（分子）の構造'!K$49</f>
        <v>161</v>
      </c>
      <c r="C45" s="138"/>
      <c r="D45" s="138"/>
      <c r="E45" s="138">
        <f>'実質公債費比率（分子）の構造'!L$49</f>
        <v>153</v>
      </c>
      <c r="F45" s="138"/>
      <c r="G45" s="138"/>
      <c r="H45" s="138">
        <f>'実質公債費比率（分子）の構造'!M$49</f>
        <v>126</v>
      </c>
      <c r="I45" s="138"/>
      <c r="J45" s="138"/>
      <c r="K45" s="138">
        <f>'実質公債費比率（分子）の構造'!N$49</f>
        <v>152</v>
      </c>
      <c r="L45" s="138"/>
      <c r="M45" s="138"/>
      <c r="N45" s="138">
        <f>'実質公債費比率（分子）の構造'!O$49</f>
        <v>148</v>
      </c>
      <c r="O45" s="138"/>
      <c r="P45" s="138"/>
    </row>
    <row r="46" spans="1:16">
      <c r="A46" s="138" t="s">
        <v>55</v>
      </c>
      <c r="B46" s="138">
        <f>'実質公債費比率（分子）の構造'!K$48</f>
        <v>8944</v>
      </c>
      <c r="C46" s="138"/>
      <c r="D46" s="138"/>
      <c r="E46" s="138">
        <f>'実質公債費比率（分子）の構造'!L$48</f>
        <v>8637</v>
      </c>
      <c r="F46" s="138"/>
      <c r="G46" s="138"/>
      <c r="H46" s="138">
        <f>'実質公債費比率（分子）の構造'!M$48</f>
        <v>7317</v>
      </c>
      <c r="I46" s="138"/>
      <c r="J46" s="138"/>
      <c r="K46" s="138">
        <f>'実質公債費比率（分子）の構造'!N$48</f>
        <v>7192</v>
      </c>
      <c r="L46" s="138"/>
      <c r="M46" s="138"/>
      <c r="N46" s="138">
        <f>'実質公債費比率（分子）の構造'!O$48</f>
        <v>7000</v>
      </c>
      <c r="O46" s="138"/>
      <c r="P46" s="138"/>
    </row>
    <row r="47" spans="1:16">
      <c r="A47" s="138" t="s">
        <v>56</v>
      </c>
      <c r="B47" s="138">
        <f>'実質公債費比率（分子）の構造'!K$47</f>
        <v>730</v>
      </c>
      <c r="C47" s="138"/>
      <c r="D47" s="138"/>
      <c r="E47" s="138">
        <f>'実質公債費比率（分子）の構造'!L$47</f>
        <v>1063</v>
      </c>
      <c r="F47" s="138"/>
      <c r="G47" s="138"/>
      <c r="H47" s="138">
        <f>'実質公債費比率（分子）の構造'!M$47</f>
        <v>1363</v>
      </c>
      <c r="I47" s="138"/>
      <c r="J47" s="138"/>
      <c r="K47" s="138">
        <f>'実質公債費比率（分子）の構造'!N$47</f>
        <v>1697</v>
      </c>
      <c r="L47" s="138"/>
      <c r="M47" s="138"/>
      <c r="N47" s="138">
        <f>'実質公債費比率（分子）の構造'!O$47</f>
        <v>2030</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35609</v>
      </c>
      <c r="C49" s="138"/>
      <c r="D49" s="138"/>
      <c r="E49" s="138">
        <f>'実質公債費比率（分子）の構造'!L$45</f>
        <v>34560</v>
      </c>
      <c r="F49" s="138"/>
      <c r="G49" s="138"/>
      <c r="H49" s="138">
        <f>'実質公債費比率（分子）の構造'!M$45</f>
        <v>32360</v>
      </c>
      <c r="I49" s="138"/>
      <c r="J49" s="138"/>
      <c r="K49" s="138">
        <f>'実質公債費比率（分子）の構造'!N$45</f>
        <v>30356</v>
      </c>
      <c r="L49" s="138"/>
      <c r="M49" s="138"/>
      <c r="N49" s="138">
        <f>'実質公債費比率（分子）の構造'!O$45</f>
        <v>28575</v>
      </c>
      <c r="O49" s="138"/>
      <c r="P49" s="138"/>
    </row>
    <row r="50" spans="1:16">
      <c r="A50" s="138" t="s">
        <v>59</v>
      </c>
      <c r="B50" s="138" t="e">
        <f>NA()</f>
        <v>#N/A</v>
      </c>
      <c r="C50" s="138">
        <f>IF(ISNUMBER('実質公債費比率（分子）の構造'!K$53),'実質公債費比率（分子）の構造'!K$53,NA())</f>
        <v>17558</v>
      </c>
      <c r="D50" s="138" t="e">
        <f>NA()</f>
        <v>#N/A</v>
      </c>
      <c r="E50" s="138" t="e">
        <f>NA()</f>
        <v>#N/A</v>
      </c>
      <c r="F50" s="138">
        <f>IF(ISNUMBER('実質公債費比率（分子）の構造'!L$53),'実質公債費比率（分子）の構造'!L$53,NA())</f>
        <v>15788</v>
      </c>
      <c r="G50" s="138" t="e">
        <f>NA()</f>
        <v>#N/A</v>
      </c>
      <c r="H50" s="138" t="e">
        <f>NA()</f>
        <v>#N/A</v>
      </c>
      <c r="I50" s="138">
        <f>IF(ISNUMBER('実質公債費比率（分子）の構造'!M$53),'実質公債費比率（分子）の構造'!M$53,NA())</f>
        <v>12574</v>
      </c>
      <c r="J50" s="138" t="e">
        <f>NA()</f>
        <v>#N/A</v>
      </c>
      <c r="K50" s="138" t="e">
        <f>NA()</f>
        <v>#N/A</v>
      </c>
      <c r="L50" s="138">
        <f>IF(ISNUMBER('実質公債費比率（分子）の構造'!N$53),'実質公債費比率（分子）の構造'!N$53,NA())</f>
        <v>11886</v>
      </c>
      <c r="M50" s="138" t="e">
        <f>NA()</f>
        <v>#N/A</v>
      </c>
      <c r="N50" s="138" t="e">
        <f>NA()</f>
        <v>#N/A</v>
      </c>
      <c r="O50" s="138">
        <f>IF(ISNUMBER('実質公債費比率（分子）の構造'!O$53),'実質公債費比率（分子）の構造'!O$53,NA())</f>
        <v>10125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312316</v>
      </c>
      <c r="E56" s="137"/>
      <c r="F56" s="137"/>
      <c r="G56" s="137">
        <f>'将来負担比率（分子）の構造'!J$52</f>
        <v>322270</v>
      </c>
      <c r="H56" s="137"/>
      <c r="I56" s="137"/>
      <c r="J56" s="137">
        <f>'将来負担比率（分子）の構造'!K$52</f>
        <v>334661</v>
      </c>
      <c r="K56" s="137"/>
      <c r="L56" s="137"/>
      <c r="M56" s="137">
        <f>'将来負担比率（分子）の構造'!L$52</f>
        <v>342826</v>
      </c>
      <c r="N56" s="137"/>
      <c r="O56" s="137"/>
      <c r="P56" s="137">
        <f>'将来負担比率（分子）の構造'!M$52</f>
        <v>350565</v>
      </c>
    </row>
    <row r="57" spans="1:16">
      <c r="A57" s="137" t="s">
        <v>36</v>
      </c>
      <c r="B57" s="137"/>
      <c r="C57" s="137"/>
      <c r="D57" s="137">
        <f>'将来負担比率（分子）の構造'!I$51</f>
        <v>64606</v>
      </c>
      <c r="E57" s="137"/>
      <c r="F57" s="137"/>
      <c r="G57" s="137">
        <f>'将来負担比率（分子）の構造'!J$51</f>
        <v>64013</v>
      </c>
      <c r="H57" s="137"/>
      <c r="I57" s="137"/>
      <c r="J57" s="137">
        <f>'将来負担比率（分子）の構造'!K$51</f>
        <v>72392</v>
      </c>
      <c r="K57" s="137"/>
      <c r="L57" s="137"/>
      <c r="M57" s="137">
        <f>'将来負担比率（分子）の構造'!L$51</f>
        <v>71341</v>
      </c>
      <c r="N57" s="137"/>
      <c r="O57" s="137"/>
      <c r="P57" s="137">
        <f>'将来負担比率（分子）の構造'!M$51</f>
        <v>71399</v>
      </c>
    </row>
    <row r="58" spans="1:16">
      <c r="A58" s="137" t="s">
        <v>35</v>
      </c>
      <c r="B58" s="137"/>
      <c r="C58" s="137"/>
      <c r="D58" s="137">
        <f>'将来負担比率（分子）の構造'!I$50</f>
        <v>38126</v>
      </c>
      <c r="E58" s="137"/>
      <c r="F58" s="137"/>
      <c r="G58" s="137">
        <f>'将来負担比率（分子）の構造'!J$50</f>
        <v>43220</v>
      </c>
      <c r="H58" s="137"/>
      <c r="I58" s="137"/>
      <c r="J58" s="137">
        <f>'将来負担比率（分子）の構造'!K$50</f>
        <v>47111</v>
      </c>
      <c r="K58" s="137"/>
      <c r="L58" s="137"/>
      <c r="M58" s="137">
        <f>'将来負担比率（分子）の構造'!L$50</f>
        <v>52496</v>
      </c>
      <c r="N58" s="137"/>
      <c r="O58" s="137"/>
      <c r="P58" s="137">
        <f>'将来負担比率（分子）の構造'!M$50</f>
        <v>59685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141</v>
      </c>
      <c r="C61" s="137"/>
      <c r="D61" s="137"/>
      <c r="E61" s="137">
        <f>'将来負担比率（分子）の構造'!J$46</f>
        <v>139</v>
      </c>
      <c r="F61" s="137"/>
      <c r="G61" s="137"/>
      <c r="H61" s="137">
        <f>'将来負担比率（分子）の構造'!K$46</f>
        <v>91</v>
      </c>
      <c r="I61" s="137"/>
      <c r="J61" s="137"/>
      <c r="K61" s="137">
        <f>'将来負担比率（分子）の構造'!L$46</f>
        <v>764</v>
      </c>
      <c r="L61" s="137"/>
      <c r="M61" s="137"/>
      <c r="N61" s="137">
        <f>'将来負担比率（分子）の構造'!M$46</f>
        <v>1026</v>
      </c>
      <c r="O61" s="137"/>
      <c r="P61" s="137"/>
    </row>
    <row r="62" spans="1:16">
      <c r="A62" s="137" t="s">
        <v>29</v>
      </c>
      <c r="B62" s="137">
        <f>'将来負担比率（分子）の構造'!I$45</f>
        <v>42251</v>
      </c>
      <c r="C62" s="137"/>
      <c r="D62" s="137"/>
      <c r="E62" s="137">
        <f>'将来負担比率（分子）の構造'!J$45</f>
        <v>41390</v>
      </c>
      <c r="F62" s="137"/>
      <c r="G62" s="137"/>
      <c r="H62" s="137">
        <f>'将来負担比率（分子）の構造'!K$45</f>
        <v>39242</v>
      </c>
      <c r="I62" s="137"/>
      <c r="J62" s="137"/>
      <c r="K62" s="137">
        <f>'将来負担比率（分子）の構造'!L$45</f>
        <v>37759</v>
      </c>
      <c r="L62" s="137"/>
      <c r="M62" s="137"/>
      <c r="N62" s="137">
        <f>'将来負担比率（分子）の構造'!M$45</f>
        <v>37447</v>
      </c>
      <c r="O62" s="137"/>
      <c r="P62" s="137"/>
    </row>
    <row r="63" spans="1:16">
      <c r="A63" s="137" t="s">
        <v>28</v>
      </c>
      <c r="B63" s="137">
        <f>'将来負担比率（分子）の構造'!I$44</f>
        <v>892</v>
      </c>
      <c r="C63" s="137"/>
      <c r="D63" s="137"/>
      <c r="E63" s="137">
        <f>'将来負担比率（分子）の構造'!J$44</f>
        <v>784</v>
      </c>
      <c r="F63" s="137"/>
      <c r="G63" s="137"/>
      <c r="H63" s="137">
        <f>'将来負担比率（分子）の構造'!K$44</f>
        <v>677</v>
      </c>
      <c r="I63" s="137"/>
      <c r="J63" s="137"/>
      <c r="K63" s="137">
        <f>'将来負担比率（分子）の構造'!L$44</f>
        <v>571</v>
      </c>
      <c r="L63" s="137"/>
      <c r="M63" s="137"/>
      <c r="N63" s="137">
        <f>'将来負担比率（分子）の構造'!M$44</f>
        <v>461</v>
      </c>
      <c r="O63" s="137"/>
      <c r="P63" s="137"/>
    </row>
    <row r="64" spans="1:16">
      <c r="A64" s="137" t="s">
        <v>27</v>
      </c>
      <c r="B64" s="137">
        <f>'将来負担比率（分子）の構造'!I$43</f>
        <v>136704</v>
      </c>
      <c r="C64" s="137"/>
      <c r="D64" s="137"/>
      <c r="E64" s="137">
        <f>'将来負担比率（分子）の構造'!J$43</f>
        <v>135192</v>
      </c>
      <c r="F64" s="137"/>
      <c r="G64" s="137"/>
      <c r="H64" s="137">
        <f>'将来負担比率（分子）の構造'!K$43</f>
        <v>125586</v>
      </c>
      <c r="I64" s="137"/>
      <c r="J64" s="137"/>
      <c r="K64" s="137">
        <f>'将来負担比率（分子）の構造'!L$43</f>
        <v>118432</v>
      </c>
      <c r="L64" s="137"/>
      <c r="M64" s="137"/>
      <c r="N64" s="137">
        <f>'将来負担比率（分子）の構造'!M$43</f>
        <v>110078</v>
      </c>
      <c r="O64" s="137"/>
      <c r="P64" s="137"/>
    </row>
    <row r="65" spans="1:16">
      <c r="A65" s="137" t="s">
        <v>26</v>
      </c>
      <c r="B65" s="137">
        <f>'将来負担比率（分子）の構造'!I$42</f>
        <v>45709</v>
      </c>
      <c r="C65" s="137"/>
      <c r="D65" s="137"/>
      <c r="E65" s="137">
        <f>'将来負担比率（分子）の構造'!J$42</f>
        <v>42203</v>
      </c>
      <c r="F65" s="137"/>
      <c r="G65" s="137"/>
      <c r="H65" s="137">
        <f>'将来負担比率（分子）の構造'!K$42</f>
        <v>38347</v>
      </c>
      <c r="I65" s="137"/>
      <c r="J65" s="137"/>
      <c r="K65" s="137">
        <f>'将来負担比率（分子）の構造'!L$42</f>
        <v>28765</v>
      </c>
      <c r="L65" s="137"/>
      <c r="M65" s="137"/>
      <c r="N65" s="137">
        <f>'将来負担比率（分子）の構造'!M$42</f>
        <v>24746</v>
      </c>
      <c r="O65" s="137"/>
      <c r="P65" s="137"/>
    </row>
    <row r="66" spans="1:16">
      <c r="A66" s="137" t="s">
        <v>25</v>
      </c>
      <c r="B66" s="137">
        <f>'将来負担比率（分子）の構造'!I$41</f>
        <v>277699</v>
      </c>
      <c r="C66" s="137"/>
      <c r="D66" s="137"/>
      <c r="E66" s="137">
        <f>'将来負担比率（分子）の構造'!J$41</f>
        <v>285103</v>
      </c>
      <c r="F66" s="137"/>
      <c r="G66" s="137"/>
      <c r="H66" s="137">
        <f>'将来負担比率（分子）の構造'!K$41</f>
        <v>310912</v>
      </c>
      <c r="I66" s="137"/>
      <c r="J66" s="137"/>
      <c r="K66" s="137">
        <f>'将来負担比率（分子）の構造'!L$41</f>
        <v>319474</v>
      </c>
      <c r="L66" s="137"/>
      <c r="M66" s="137"/>
      <c r="N66" s="137">
        <f>'将来負担比率（分子）の構造'!M$41</f>
        <v>327125</v>
      </c>
      <c r="O66" s="137"/>
      <c r="P66" s="137"/>
    </row>
    <row r="67" spans="1:16">
      <c r="A67" s="137" t="s">
        <v>63</v>
      </c>
      <c r="B67" s="137" t="e">
        <f>NA()</f>
        <v>#N/A</v>
      </c>
      <c r="C67" s="137">
        <f>IF(ISNUMBER('将来負担比率（分子）の構造'!I$53), IF('将来負担比率（分子）の構造'!I$53 &lt; 0, 0, '将来負担比率（分子）の構造'!I$53), NA())</f>
        <v>88349</v>
      </c>
      <c r="D67" s="137" t="e">
        <f>NA()</f>
        <v>#N/A</v>
      </c>
      <c r="E67" s="137" t="e">
        <f>NA()</f>
        <v>#N/A</v>
      </c>
      <c r="F67" s="137">
        <f>IF(ISNUMBER('将来負担比率（分子）の構造'!J$53), IF('将来負担比率（分子）の構造'!J$53 &lt; 0, 0, '将来負担比率（分子）の構造'!J$53), NA())</f>
        <v>75307</v>
      </c>
      <c r="G67" s="137" t="e">
        <f>NA()</f>
        <v>#N/A</v>
      </c>
      <c r="H67" s="137" t="e">
        <f>NA()</f>
        <v>#N/A</v>
      </c>
      <c r="I67" s="137">
        <f>IF(ISNUMBER('将来負担比率（分子）の構造'!K$53), IF('将来負担比率（分子）の構造'!K$53 &lt; 0, 0, '将来負担比率（分子）の構造'!K$53), NA())</f>
        <v>60692</v>
      </c>
      <c r="J67" s="137" t="e">
        <f>NA()</f>
        <v>#N/A</v>
      </c>
      <c r="K67" s="137" t="e">
        <f>NA()</f>
        <v>#N/A</v>
      </c>
      <c r="L67" s="137">
        <f>IF(ISNUMBER('将来負担比率（分子）の構造'!L$53), IF('将来負担比率（分子）の構造'!L$53 &lt; 0, 0, '将来負担比率（分子）の構造'!L$53), NA())</f>
        <v>39101</v>
      </c>
      <c r="M67" s="137" t="e">
        <f>NA()</f>
        <v>#N/A</v>
      </c>
      <c r="N67" s="137" t="e">
        <f>NA()</f>
        <v>#N/A</v>
      </c>
      <c r="O67" s="137">
        <f>IF(ISNUMBER('将来負担比率（分子）の構造'!M$53), IF('将来負担比率（分子）の構造'!M$53 &lt; 0, 0, '将来負担比率（分子）の構造'!M$53), NA())</f>
        <v>19233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114512367</v>
      </c>
      <c r="S5" s="671"/>
      <c r="T5" s="671"/>
      <c r="U5" s="671"/>
      <c r="V5" s="671"/>
      <c r="W5" s="671"/>
      <c r="X5" s="671"/>
      <c r="Y5" s="718"/>
      <c r="Z5" s="731">
        <v>39.700000000000003</v>
      </c>
      <c r="AA5" s="731"/>
      <c r="AB5" s="731"/>
      <c r="AC5" s="731"/>
      <c r="AD5" s="732">
        <v>106830332</v>
      </c>
      <c r="AE5" s="732"/>
      <c r="AF5" s="732"/>
      <c r="AG5" s="732"/>
      <c r="AH5" s="732"/>
      <c r="AI5" s="732"/>
      <c r="AJ5" s="732"/>
      <c r="AK5" s="732"/>
      <c r="AL5" s="719">
        <v>69.8</v>
      </c>
      <c r="AM5" s="688"/>
      <c r="AN5" s="688"/>
      <c r="AO5" s="720"/>
      <c r="AP5" s="707" t="s">
        <v>210</v>
      </c>
      <c r="AQ5" s="708"/>
      <c r="AR5" s="708"/>
      <c r="AS5" s="708"/>
      <c r="AT5" s="708"/>
      <c r="AU5" s="708"/>
      <c r="AV5" s="708"/>
      <c r="AW5" s="708"/>
      <c r="AX5" s="708"/>
      <c r="AY5" s="708"/>
      <c r="AZ5" s="708"/>
      <c r="BA5" s="708"/>
      <c r="BB5" s="708"/>
      <c r="BC5" s="708"/>
      <c r="BD5" s="708"/>
      <c r="BE5" s="708"/>
      <c r="BF5" s="709"/>
      <c r="BG5" s="620">
        <v>103002268</v>
      </c>
      <c r="BH5" s="621"/>
      <c r="BI5" s="621"/>
      <c r="BJ5" s="621"/>
      <c r="BK5" s="621"/>
      <c r="BL5" s="621"/>
      <c r="BM5" s="621"/>
      <c r="BN5" s="622"/>
      <c r="BO5" s="673">
        <v>89.9</v>
      </c>
      <c r="BP5" s="673"/>
      <c r="BQ5" s="673"/>
      <c r="BR5" s="673"/>
      <c r="BS5" s="674">
        <v>1772545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2823238</v>
      </c>
      <c r="S6" s="621"/>
      <c r="T6" s="621"/>
      <c r="U6" s="621"/>
      <c r="V6" s="621"/>
      <c r="W6" s="621"/>
      <c r="X6" s="621"/>
      <c r="Y6" s="622"/>
      <c r="Z6" s="673">
        <v>1</v>
      </c>
      <c r="AA6" s="673"/>
      <c r="AB6" s="673"/>
      <c r="AC6" s="673"/>
      <c r="AD6" s="674">
        <v>2823238</v>
      </c>
      <c r="AE6" s="674"/>
      <c r="AF6" s="674"/>
      <c r="AG6" s="674"/>
      <c r="AH6" s="674"/>
      <c r="AI6" s="674"/>
      <c r="AJ6" s="674"/>
      <c r="AK6" s="674"/>
      <c r="AL6" s="643">
        <v>1.8</v>
      </c>
      <c r="AM6" s="675"/>
      <c r="AN6" s="675"/>
      <c r="AO6" s="676"/>
      <c r="AP6" s="617" t="s">
        <v>215</v>
      </c>
      <c r="AQ6" s="618"/>
      <c r="AR6" s="618"/>
      <c r="AS6" s="618"/>
      <c r="AT6" s="618"/>
      <c r="AU6" s="618"/>
      <c r="AV6" s="618"/>
      <c r="AW6" s="618"/>
      <c r="AX6" s="618"/>
      <c r="AY6" s="618"/>
      <c r="AZ6" s="618"/>
      <c r="BA6" s="618"/>
      <c r="BB6" s="618"/>
      <c r="BC6" s="618"/>
      <c r="BD6" s="618"/>
      <c r="BE6" s="618"/>
      <c r="BF6" s="619"/>
      <c r="BG6" s="620">
        <v>103002268</v>
      </c>
      <c r="BH6" s="621"/>
      <c r="BI6" s="621"/>
      <c r="BJ6" s="621"/>
      <c r="BK6" s="621"/>
      <c r="BL6" s="621"/>
      <c r="BM6" s="621"/>
      <c r="BN6" s="622"/>
      <c r="BO6" s="673">
        <v>89.9</v>
      </c>
      <c r="BP6" s="673"/>
      <c r="BQ6" s="673"/>
      <c r="BR6" s="673"/>
      <c r="BS6" s="674">
        <v>1772545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1116619</v>
      </c>
      <c r="CS6" s="621"/>
      <c r="CT6" s="621"/>
      <c r="CU6" s="621"/>
      <c r="CV6" s="621"/>
      <c r="CW6" s="621"/>
      <c r="CX6" s="621"/>
      <c r="CY6" s="622"/>
      <c r="CZ6" s="673">
        <v>0.4</v>
      </c>
      <c r="DA6" s="673"/>
      <c r="DB6" s="673"/>
      <c r="DC6" s="673"/>
      <c r="DD6" s="626" t="s">
        <v>217</v>
      </c>
      <c r="DE6" s="621"/>
      <c r="DF6" s="621"/>
      <c r="DG6" s="621"/>
      <c r="DH6" s="621"/>
      <c r="DI6" s="621"/>
      <c r="DJ6" s="621"/>
      <c r="DK6" s="621"/>
      <c r="DL6" s="621"/>
      <c r="DM6" s="621"/>
      <c r="DN6" s="621"/>
      <c r="DO6" s="621"/>
      <c r="DP6" s="622"/>
      <c r="DQ6" s="626">
        <v>1116619</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119967</v>
      </c>
      <c r="S7" s="621"/>
      <c r="T7" s="621"/>
      <c r="U7" s="621"/>
      <c r="V7" s="621"/>
      <c r="W7" s="621"/>
      <c r="X7" s="621"/>
      <c r="Y7" s="622"/>
      <c r="Z7" s="673">
        <v>0</v>
      </c>
      <c r="AA7" s="673"/>
      <c r="AB7" s="673"/>
      <c r="AC7" s="673"/>
      <c r="AD7" s="674">
        <v>119967</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51264292</v>
      </c>
      <c r="BH7" s="621"/>
      <c r="BI7" s="621"/>
      <c r="BJ7" s="621"/>
      <c r="BK7" s="621"/>
      <c r="BL7" s="621"/>
      <c r="BM7" s="621"/>
      <c r="BN7" s="622"/>
      <c r="BO7" s="673">
        <v>44.8</v>
      </c>
      <c r="BP7" s="673"/>
      <c r="BQ7" s="673"/>
      <c r="BR7" s="673"/>
      <c r="BS7" s="674">
        <v>1772545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23502737</v>
      </c>
      <c r="CS7" s="621"/>
      <c r="CT7" s="621"/>
      <c r="CU7" s="621"/>
      <c r="CV7" s="621"/>
      <c r="CW7" s="621"/>
      <c r="CX7" s="621"/>
      <c r="CY7" s="622"/>
      <c r="CZ7" s="673">
        <v>8.4</v>
      </c>
      <c r="DA7" s="673"/>
      <c r="DB7" s="673"/>
      <c r="DC7" s="673"/>
      <c r="DD7" s="626">
        <v>1248354</v>
      </c>
      <c r="DE7" s="621"/>
      <c r="DF7" s="621"/>
      <c r="DG7" s="621"/>
      <c r="DH7" s="621"/>
      <c r="DI7" s="621"/>
      <c r="DJ7" s="621"/>
      <c r="DK7" s="621"/>
      <c r="DL7" s="621"/>
      <c r="DM7" s="621"/>
      <c r="DN7" s="621"/>
      <c r="DO7" s="621"/>
      <c r="DP7" s="622"/>
      <c r="DQ7" s="626">
        <v>20260082</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428853</v>
      </c>
      <c r="S8" s="621"/>
      <c r="T8" s="621"/>
      <c r="U8" s="621"/>
      <c r="V8" s="621"/>
      <c r="W8" s="621"/>
      <c r="X8" s="621"/>
      <c r="Y8" s="622"/>
      <c r="Z8" s="673">
        <v>0.1</v>
      </c>
      <c r="AA8" s="673"/>
      <c r="AB8" s="673"/>
      <c r="AC8" s="673"/>
      <c r="AD8" s="674">
        <v>428853</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1172331</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116976311</v>
      </c>
      <c r="CS8" s="621"/>
      <c r="CT8" s="621"/>
      <c r="CU8" s="621"/>
      <c r="CV8" s="621"/>
      <c r="CW8" s="621"/>
      <c r="CX8" s="621"/>
      <c r="CY8" s="622"/>
      <c r="CZ8" s="673">
        <v>41.9</v>
      </c>
      <c r="DA8" s="673"/>
      <c r="DB8" s="673"/>
      <c r="DC8" s="673"/>
      <c r="DD8" s="626">
        <v>1872047</v>
      </c>
      <c r="DE8" s="621"/>
      <c r="DF8" s="621"/>
      <c r="DG8" s="621"/>
      <c r="DH8" s="621"/>
      <c r="DI8" s="621"/>
      <c r="DJ8" s="621"/>
      <c r="DK8" s="621"/>
      <c r="DL8" s="621"/>
      <c r="DM8" s="621"/>
      <c r="DN8" s="621"/>
      <c r="DO8" s="621"/>
      <c r="DP8" s="622"/>
      <c r="DQ8" s="626">
        <v>56627049</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283726</v>
      </c>
      <c r="S9" s="621"/>
      <c r="T9" s="621"/>
      <c r="U9" s="621"/>
      <c r="V9" s="621"/>
      <c r="W9" s="621"/>
      <c r="X9" s="621"/>
      <c r="Y9" s="622"/>
      <c r="Z9" s="673">
        <v>0.1</v>
      </c>
      <c r="AA9" s="673"/>
      <c r="AB9" s="673"/>
      <c r="AC9" s="673"/>
      <c r="AD9" s="674">
        <v>283726</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38400001</v>
      </c>
      <c r="BH9" s="621"/>
      <c r="BI9" s="621"/>
      <c r="BJ9" s="621"/>
      <c r="BK9" s="621"/>
      <c r="BL9" s="621"/>
      <c r="BM9" s="621"/>
      <c r="BN9" s="622"/>
      <c r="BO9" s="673">
        <v>33.5</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22904981</v>
      </c>
      <c r="CS9" s="621"/>
      <c r="CT9" s="621"/>
      <c r="CU9" s="621"/>
      <c r="CV9" s="621"/>
      <c r="CW9" s="621"/>
      <c r="CX9" s="621"/>
      <c r="CY9" s="622"/>
      <c r="CZ9" s="673">
        <v>8.1999999999999993</v>
      </c>
      <c r="DA9" s="673"/>
      <c r="DB9" s="673"/>
      <c r="DC9" s="673"/>
      <c r="DD9" s="626">
        <v>2558680</v>
      </c>
      <c r="DE9" s="621"/>
      <c r="DF9" s="621"/>
      <c r="DG9" s="621"/>
      <c r="DH9" s="621"/>
      <c r="DI9" s="621"/>
      <c r="DJ9" s="621"/>
      <c r="DK9" s="621"/>
      <c r="DL9" s="621"/>
      <c r="DM9" s="621"/>
      <c r="DN9" s="621"/>
      <c r="DO9" s="621"/>
      <c r="DP9" s="622"/>
      <c r="DQ9" s="626">
        <v>17291705</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12590704</v>
      </c>
      <c r="S10" s="621"/>
      <c r="T10" s="621"/>
      <c r="U10" s="621"/>
      <c r="V10" s="621"/>
      <c r="W10" s="621"/>
      <c r="X10" s="621"/>
      <c r="Y10" s="622"/>
      <c r="Z10" s="673">
        <v>4.4000000000000004</v>
      </c>
      <c r="AA10" s="673"/>
      <c r="AB10" s="673"/>
      <c r="AC10" s="673"/>
      <c r="AD10" s="674">
        <v>12590704</v>
      </c>
      <c r="AE10" s="674"/>
      <c r="AF10" s="674"/>
      <c r="AG10" s="674"/>
      <c r="AH10" s="674"/>
      <c r="AI10" s="674"/>
      <c r="AJ10" s="674"/>
      <c r="AK10" s="674"/>
      <c r="AL10" s="643">
        <v>8.1999999999999993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2705384</v>
      </c>
      <c r="BH10" s="621"/>
      <c r="BI10" s="621"/>
      <c r="BJ10" s="621"/>
      <c r="BK10" s="621"/>
      <c r="BL10" s="621"/>
      <c r="BM10" s="621"/>
      <c r="BN10" s="622"/>
      <c r="BO10" s="673">
        <v>2.4</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468523</v>
      </c>
      <c r="CS10" s="621"/>
      <c r="CT10" s="621"/>
      <c r="CU10" s="621"/>
      <c r="CV10" s="621"/>
      <c r="CW10" s="621"/>
      <c r="CX10" s="621"/>
      <c r="CY10" s="622"/>
      <c r="CZ10" s="673">
        <v>0.2</v>
      </c>
      <c r="DA10" s="673"/>
      <c r="DB10" s="673"/>
      <c r="DC10" s="673"/>
      <c r="DD10" s="626">
        <v>274413</v>
      </c>
      <c r="DE10" s="621"/>
      <c r="DF10" s="621"/>
      <c r="DG10" s="621"/>
      <c r="DH10" s="621"/>
      <c r="DI10" s="621"/>
      <c r="DJ10" s="621"/>
      <c r="DK10" s="621"/>
      <c r="DL10" s="621"/>
      <c r="DM10" s="621"/>
      <c r="DN10" s="621"/>
      <c r="DO10" s="621"/>
      <c r="DP10" s="622"/>
      <c r="DQ10" s="626">
        <v>76187</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118180</v>
      </c>
      <c r="S11" s="621"/>
      <c r="T11" s="621"/>
      <c r="U11" s="621"/>
      <c r="V11" s="621"/>
      <c r="W11" s="621"/>
      <c r="X11" s="621"/>
      <c r="Y11" s="622"/>
      <c r="Z11" s="673">
        <v>0</v>
      </c>
      <c r="AA11" s="673"/>
      <c r="AB11" s="673"/>
      <c r="AC11" s="673"/>
      <c r="AD11" s="674">
        <v>118180</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8986576</v>
      </c>
      <c r="BH11" s="621"/>
      <c r="BI11" s="621"/>
      <c r="BJ11" s="621"/>
      <c r="BK11" s="621"/>
      <c r="BL11" s="621"/>
      <c r="BM11" s="621"/>
      <c r="BN11" s="622"/>
      <c r="BO11" s="673">
        <v>7.8</v>
      </c>
      <c r="BP11" s="673"/>
      <c r="BQ11" s="673"/>
      <c r="BR11" s="673"/>
      <c r="BS11" s="626">
        <v>1772545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7665937</v>
      </c>
      <c r="CS11" s="621"/>
      <c r="CT11" s="621"/>
      <c r="CU11" s="621"/>
      <c r="CV11" s="621"/>
      <c r="CW11" s="621"/>
      <c r="CX11" s="621"/>
      <c r="CY11" s="622"/>
      <c r="CZ11" s="673">
        <v>2.7</v>
      </c>
      <c r="DA11" s="673"/>
      <c r="DB11" s="673"/>
      <c r="DC11" s="673"/>
      <c r="DD11" s="626">
        <v>2827943</v>
      </c>
      <c r="DE11" s="621"/>
      <c r="DF11" s="621"/>
      <c r="DG11" s="621"/>
      <c r="DH11" s="621"/>
      <c r="DI11" s="621"/>
      <c r="DJ11" s="621"/>
      <c r="DK11" s="621"/>
      <c r="DL11" s="621"/>
      <c r="DM11" s="621"/>
      <c r="DN11" s="621"/>
      <c r="DO11" s="621"/>
      <c r="DP11" s="622"/>
      <c r="DQ11" s="626">
        <v>6028860</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44931655</v>
      </c>
      <c r="BH12" s="621"/>
      <c r="BI12" s="621"/>
      <c r="BJ12" s="621"/>
      <c r="BK12" s="621"/>
      <c r="BL12" s="621"/>
      <c r="BM12" s="621"/>
      <c r="BN12" s="622"/>
      <c r="BO12" s="673">
        <v>39.200000000000003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1602798</v>
      </c>
      <c r="CS12" s="621"/>
      <c r="CT12" s="621"/>
      <c r="CU12" s="621"/>
      <c r="CV12" s="621"/>
      <c r="CW12" s="621"/>
      <c r="CX12" s="621"/>
      <c r="CY12" s="622"/>
      <c r="CZ12" s="673">
        <v>0.6</v>
      </c>
      <c r="DA12" s="673"/>
      <c r="DB12" s="673"/>
      <c r="DC12" s="673"/>
      <c r="DD12" s="626">
        <v>65273</v>
      </c>
      <c r="DE12" s="621"/>
      <c r="DF12" s="621"/>
      <c r="DG12" s="621"/>
      <c r="DH12" s="621"/>
      <c r="DI12" s="621"/>
      <c r="DJ12" s="621"/>
      <c r="DK12" s="621"/>
      <c r="DL12" s="621"/>
      <c r="DM12" s="621"/>
      <c r="DN12" s="621"/>
      <c r="DO12" s="621"/>
      <c r="DP12" s="622"/>
      <c r="DQ12" s="626">
        <v>1507047</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566784</v>
      </c>
      <c r="S13" s="621"/>
      <c r="T13" s="621"/>
      <c r="U13" s="621"/>
      <c r="V13" s="621"/>
      <c r="W13" s="621"/>
      <c r="X13" s="621"/>
      <c r="Y13" s="622"/>
      <c r="Z13" s="673">
        <v>0.2</v>
      </c>
      <c r="AA13" s="673"/>
      <c r="AB13" s="673"/>
      <c r="AC13" s="673"/>
      <c r="AD13" s="674">
        <v>566784</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44669213</v>
      </c>
      <c r="BH13" s="621"/>
      <c r="BI13" s="621"/>
      <c r="BJ13" s="621"/>
      <c r="BK13" s="621"/>
      <c r="BL13" s="621"/>
      <c r="BM13" s="621"/>
      <c r="BN13" s="622"/>
      <c r="BO13" s="673">
        <v>39</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38261628</v>
      </c>
      <c r="CS13" s="621"/>
      <c r="CT13" s="621"/>
      <c r="CU13" s="621"/>
      <c r="CV13" s="621"/>
      <c r="CW13" s="621"/>
      <c r="CX13" s="621"/>
      <c r="CY13" s="622"/>
      <c r="CZ13" s="673">
        <v>13.7</v>
      </c>
      <c r="DA13" s="673"/>
      <c r="DB13" s="673"/>
      <c r="DC13" s="673"/>
      <c r="DD13" s="626">
        <v>17490191</v>
      </c>
      <c r="DE13" s="621"/>
      <c r="DF13" s="621"/>
      <c r="DG13" s="621"/>
      <c r="DH13" s="621"/>
      <c r="DI13" s="621"/>
      <c r="DJ13" s="621"/>
      <c r="DK13" s="621"/>
      <c r="DL13" s="621"/>
      <c r="DM13" s="621"/>
      <c r="DN13" s="621"/>
      <c r="DO13" s="621"/>
      <c r="DP13" s="622"/>
      <c r="DQ13" s="626">
        <v>23677677</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v>5013840</v>
      </c>
      <c r="S14" s="621"/>
      <c r="T14" s="621"/>
      <c r="U14" s="621"/>
      <c r="V14" s="621"/>
      <c r="W14" s="621"/>
      <c r="X14" s="621"/>
      <c r="Y14" s="622"/>
      <c r="Z14" s="673">
        <v>1.7</v>
      </c>
      <c r="AA14" s="673"/>
      <c r="AB14" s="673"/>
      <c r="AC14" s="673"/>
      <c r="AD14" s="674">
        <v>5013840</v>
      </c>
      <c r="AE14" s="674"/>
      <c r="AF14" s="674"/>
      <c r="AG14" s="674"/>
      <c r="AH14" s="674"/>
      <c r="AI14" s="674"/>
      <c r="AJ14" s="674"/>
      <c r="AK14" s="674"/>
      <c r="AL14" s="643">
        <v>3.3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1656814</v>
      </c>
      <c r="BH14" s="621"/>
      <c r="BI14" s="621"/>
      <c r="BJ14" s="621"/>
      <c r="BK14" s="621"/>
      <c r="BL14" s="621"/>
      <c r="BM14" s="621"/>
      <c r="BN14" s="622"/>
      <c r="BO14" s="673">
        <v>1.4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7950040</v>
      </c>
      <c r="CS14" s="621"/>
      <c r="CT14" s="621"/>
      <c r="CU14" s="621"/>
      <c r="CV14" s="621"/>
      <c r="CW14" s="621"/>
      <c r="CX14" s="621"/>
      <c r="CY14" s="622"/>
      <c r="CZ14" s="673">
        <v>2.9</v>
      </c>
      <c r="DA14" s="673"/>
      <c r="DB14" s="673"/>
      <c r="DC14" s="673"/>
      <c r="DD14" s="626">
        <v>943868</v>
      </c>
      <c r="DE14" s="621"/>
      <c r="DF14" s="621"/>
      <c r="DG14" s="621"/>
      <c r="DH14" s="621"/>
      <c r="DI14" s="621"/>
      <c r="DJ14" s="621"/>
      <c r="DK14" s="621"/>
      <c r="DL14" s="621"/>
      <c r="DM14" s="621"/>
      <c r="DN14" s="621"/>
      <c r="DO14" s="621"/>
      <c r="DP14" s="622"/>
      <c r="DQ14" s="626">
        <v>6915207</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448974</v>
      </c>
      <c r="S15" s="621"/>
      <c r="T15" s="621"/>
      <c r="U15" s="621"/>
      <c r="V15" s="621"/>
      <c r="W15" s="621"/>
      <c r="X15" s="621"/>
      <c r="Y15" s="622"/>
      <c r="Z15" s="673">
        <v>0.2</v>
      </c>
      <c r="AA15" s="673"/>
      <c r="AB15" s="673"/>
      <c r="AC15" s="673"/>
      <c r="AD15" s="674">
        <v>448974</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5146805</v>
      </c>
      <c r="BH15" s="621"/>
      <c r="BI15" s="621"/>
      <c r="BJ15" s="621"/>
      <c r="BK15" s="621"/>
      <c r="BL15" s="621"/>
      <c r="BM15" s="621"/>
      <c r="BN15" s="622"/>
      <c r="BO15" s="673">
        <v>4.5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26850505</v>
      </c>
      <c r="CS15" s="621"/>
      <c r="CT15" s="621"/>
      <c r="CU15" s="621"/>
      <c r="CV15" s="621"/>
      <c r="CW15" s="621"/>
      <c r="CX15" s="621"/>
      <c r="CY15" s="622"/>
      <c r="CZ15" s="673">
        <v>9.6</v>
      </c>
      <c r="DA15" s="673"/>
      <c r="DB15" s="673"/>
      <c r="DC15" s="673"/>
      <c r="DD15" s="626">
        <v>9147401</v>
      </c>
      <c r="DE15" s="621"/>
      <c r="DF15" s="621"/>
      <c r="DG15" s="621"/>
      <c r="DH15" s="621"/>
      <c r="DI15" s="621"/>
      <c r="DJ15" s="621"/>
      <c r="DK15" s="621"/>
      <c r="DL15" s="621"/>
      <c r="DM15" s="621"/>
      <c r="DN15" s="621"/>
      <c r="DO15" s="621"/>
      <c r="DP15" s="622"/>
      <c r="DQ15" s="626">
        <v>19581229</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24705721</v>
      </c>
      <c r="S16" s="621"/>
      <c r="T16" s="621"/>
      <c r="U16" s="621"/>
      <c r="V16" s="621"/>
      <c r="W16" s="621"/>
      <c r="X16" s="621"/>
      <c r="Y16" s="622"/>
      <c r="Z16" s="673">
        <v>8.6</v>
      </c>
      <c r="AA16" s="673"/>
      <c r="AB16" s="673"/>
      <c r="AC16" s="673"/>
      <c r="AD16" s="674">
        <v>22942364</v>
      </c>
      <c r="AE16" s="674"/>
      <c r="AF16" s="674"/>
      <c r="AG16" s="674"/>
      <c r="AH16" s="674"/>
      <c r="AI16" s="674"/>
      <c r="AJ16" s="674"/>
      <c r="AK16" s="674"/>
      <c r="AL16" s="643">
        <v>15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60</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122032</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48299</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22942364</v>
      </c>
      <c r="S17" s="621"/>
      <c r="T17" s="621"/>
      <c r="U17" s="621"/>
      <c r="V17" s="621"/>
      <c r="W17" s="621"/>
      <c r="X17" s="621"/>
      <c r="Y17" s="622"/>
      <c r="Z17" s="673">
        <v>8</v>
      </c>
      <c r="AA17" s="673"/>
      <c r="AB17" s="673"/>
      <c r="AC17" s="673"/>
      <c r="AD17" s="674">
        <v>22942364</v>
      </c>
      <c r="AE17" s="674"/>
      <c r="AF17" s="674"/>
      <c r="AG17" s="674"/>
      <c r="AH17" s="674"/>
      <c r="AI17" s="674"/>
      <c r="AJ17" s="674"/>
      <c r="AK17" s="674"/>
      <c r="AL17" s="643">
        <v>15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v>2642</v>
      </c>
      <c r="BH17" s="621"/>
      <c r="BI17" s="621"/>
      <c r="BJ17" s="621"/>
      <c r="BK17" s="621"/>
      <c r="BL17" s="621"/>
      <c r="BM17" s="621"/>
      <c r="BN17" s="622"/>
      <c r="BO17" s="673">
        <v>0</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31508589</v>
      </c>
      <c r="CS17" s="621"/>
      <c r="CT17" s="621"/>
      <c r="CU17" s="621"/>
      <c r="CV17" s="621"/>
      <c r="CW17" s="621"/>
      <c r="CX17" s="621"/>
      <c r="CY17" s="622"/>
      <c r="CZ17" s="673">
        <v>11.3</v>
      </c>
      <c r="DA17" s="673"/>
      <c r="DB17" s="673"/>
      <c r="DC17" s="673"/>
      <c r="DD17" s="626" t="s">
        <v>112</v>
      </c>
      <c r="DE17" s="621"/>
      <c r="DF17" s="621"/>
      <c r="DG17" s="621"/>
      <c r="DH17" s="621"/>
      <c r="DI17" s="621"/>
      <c r="DJ17" s="621"/>
      <c r="DK17" s="621"/>
      <c r="DL17" s="621"/>
      <c r="DM17" s="621"/>
      <c r="DN17" s="621"/>
      <c r="DO17" s="621"/>
      <c r="DP17" s="622"/>
      <c r="DQ17" s="626">
        <v>30709151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1763357</v>
      </c>
      <c r="S18" s="621"/>
      <c r="T18" s="621"/>
      <c r="U18" s="621"/>
      <c r="V18" s="621"/>
      <c r="W18" s="621"/>
      <c r="X18" s="621"/>
      <c r="Y18" s="622"/>
      <c r="Z18" s="673">
        <v>0.6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11510099</v>
      </c>
      <c r="BH19" s="621"/>
      <c r="BI19" s="621"/>
      <c r="BJ19" s="621"/>
      <c r="BK19" s="621"/>
      <c r="BL19" s="621"/>
      <c r="BM19" s="621"/>
      <c r="BN19" s="622"/>
      <c r="BO19" s="673">
        <v>10.1</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161612354</v>
      </c>
      <c r="S20" s="621"/>
      <c r="T20" s="621"/>
      <c r="U20" s="621"/>
      <c r="V20" s="621"/>
      <c r="W20" s="621"/>
      <c r="X20" s="621"/>
      <c r="Y20" s="622"/>
      <c r="Z20" s="673">
        <v>56</v>
      </c>
      <c r="AA20" s="673"/>
      <c r="AB20" s="673"/>
      <c r="AC20" s="673"/>
      <c r="AD20" s="674">
        <v>152166962</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11510099</v>
      </c>
      <c r="BH20" s="621"/>
      <c r="BI20" s="621"/>
      <c r="BJ20" s="621"/>
      <c r="BK20" s="621"/>
      <c r="BL20" s="621"/>
      <c r="BM20" s="621"/>
      <c r="BN20" s="622"/>
      <c r="BO20" s="673">
        <v>10.1</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278930700</v>
      </c>
      <c r="CS20" s="621"/>
      <c r="CT20" s="621"/>
      <c r="CU20" s="621"/>
      <c r="CV20" s="621"/>
      <c r="CW20" s="621"/>
      <c r="CX20" s="621"/>
      <c r="CY20" s="622"/>
      <c r="CZ20" s="673">
        <v>100</v>
      </c>
      <c r="DA20" s="673"/>
      <c r="DB20" s="673"/>
      <c r="DC20" s="673"/>
      <c r="DD20" s="626">
        <v>36428170</v>
      </c>
      <c r="DE20" s="621"/>
      <c r="DF20" s="621"/>
      <c r="DG20" s="621"/>
      <c r="DH20" s="621"/>
      <c r="DI20" s="621"/>
      <c r="DJ20" s="621"/>
      <c r="DK20" s="621"/>
      <c r="DL20" s="621"/>
      <c r="DM20" s="621"/>
      <c r="DN20" s="621"/>
      <c r="DO20" s="621"/>
      <c r="DP20" s="622"/>
      <c r="DQ20" s="626">
        <v>183839112</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334611</v>
      </c>
      <c r="S21" s="621"/>
      <c r="T21" s="621"/>
      <c r="U21" s="621"/>
      <c r="V21" s="621"/>
      <c r="W21" s="621"/>
      <c r="X21" s="621"/>
      <c r="Y21" s="622"/>
      <c r="Z21" s="673">
        <v>0.1</v>
      </c>
      <c r="AA21" s="673"/>
      <c r="AB21" s="673"/>
      <c r="AC21" s="673"/>
      <c r="AD21" s="674">
        <v>334611</v>
      </c>
      <c r="AE21" s="674"/>
      <c r="AF21" s="674"/>
      <c r="AG21" s="674"/>
      <c r="AH21" s="674"/>
      <c r="AI21" s="674"/>
      <c r="AJ21" s="674"/>
      <c r="AK21" s="674"/>
      <c r="AL21" s="643">
        <v>0.2</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18814</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3201536</v>
      </c>
      <c r="S22" s="621"/>
      <c r="T22" s="621"/>
      <c r="U22" s="621"/>
      <c r="V22" s="621"/>
      <c r="W22" s="621"/>
      <c r="X22" s="621"/>
      <c r="Y22" s="622"/>
      <c r="Z22" s="673">
        <v>1.1000000000000001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v>3809250</v>
      </c>
      <c r="BH22" s="621"/>
      <c r="BI22" s="621"/>
      <c r="BJ22" s="621"/>
      <c r="BK22" s="621"/>
      <c r="BL22" s="621"/>
      <c r="BM22" s="621"/>
      <c r="BN22" s="622"/>
      <c r="BO22" s="673">
        <v>3.3</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4259825</v>
      </c>
      <c r="S23" s="621"/>
      <c r="T23" s="621"/>
      <c r="U23" s="621"/>
      <c r="V23" s="621"/>
      <c r="W23" s="621"/>
      <c r="X23" s="621"/>
      <c r="Y23" s="622"/>
      <c r="Z23" s="673">
        <v>1.5</v>
      </c>
      <c r="AA23" s="673"/>
      <c r="AB23" s="673"/>
      <c r="AC23" s="673"/>
      <c r="AD23" s="674">
        <v>326955</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7682035</v>
      </c>
      <c r="BH23" s="621"/>
      <c r="BI23" s="621"/>
      <c r="BJ23" s="621"/>
      <c r="BK23" s="621"/>
      <c r="BL23" s="621"/>
      <c r="BM23" s="621"/>
      <c r="BN23" s="622"/>
      <c r="BO23" s="673">
        <v>6.7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2709650</v>
      </c>
      <c r="S24" s="621"/>
      <c r="T24" s="621"/>
      <c r="U24" s="621"/>
      <c r="V24" s="621"/>
      <c r="W24" s="621"/>
      <c r="X24" s="621"/>
      <c r="Y24" s="622"/>
      <c r="Z24" s="673">
        <v>0.9</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153200188</v>
      </c>
      <c r="CS24" s="671"/>
      <c r="CT24" s="671"/>
      <c r="CU24" s="671"/>
      <c r="CV24" s="671"/>
      <c r="CW24" s="671"/>
      <c r="CX24" s="671"/>
      <c r="CY24" s="718"/>
      <c r="CZ24" s="722">
        <v>54.9</v>
      </c>
      <c r="DA24" s="723"/>
      <c r="DB24" s="723"/>
      <c r="DC24" s="724"/>
      <c r="DD24" s="717">
        <v>97177156</v>
      </c>
      <c r="DE24" s="671"/>
      <c r="DF24" s="671"/>
      <c r="DG24" s="671"/>
      <c r="DH24" s="671"/>
      <c r="DI24" s="671"/>
      <c r="DJ24" s="671"/>
      <c r="DK24" s="718"/>
      <c r="DL24" s="717">
        <v>96277472</v>
      </c>
      <c r="DM24" s="671"/>
      <c r="DN24" s="671"/>
      <c r="DO24" s="671"/>
      <c r="DP24" s="671"/>
      <c r="DQ24" s="671"/>
      <c r="DR24" s="671"/>
      <c r="DS24" s="671"/>
      <c r="DT24" s="671"/>
      <c r="DU24" s="671"/>
      <c r="DV24" s="718"/>
      <c r="DW24" s="719">
        <v>56.8</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52395513</v>
      </c>
      <c r="S25" s="621"/>
      <c r="T25" s="621"/>
      <c r="U25" s="621"/>
      <c r="V25" s="621"/>
      <c r="W25" s="621"/>
      <c r="X25" s="621"/>
      <c r="Y25" s="622"/>
      <c r="Z25" s="673">
        <v>18.2</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45383922</v>
      </c>
      <c r="CS25" s="639"/>
      <c r="CT25" s="639"/>
      <c r="CU25" s="639"/>
      <c r="CV25" s="639"/>
      <c r="CW25" s="639"/>
      <c r="CX25" s="639"/>
      <c r="CY25" s="640"/>
      <c r="CZ25" s="623">
        <v>16.3</v>
      </c>
      <c r="DA25" s="641"/>
      <c r="DB25" s="641"/>
      <c r="DC25" s="642"/>
      <c r="DD25" s="626">
        <v>41797829</v>
      </c>
      <c r="DE25" s="639"/>
      <c r="DF25" s="639"/>
      <c r="DG25" s="639"/>
      <c r="DH25" s="639"/>
      <c r="DI25" s="639"/>
      <c r="DJ25" s="639"/>
      <c r="DK25" s="640"/>
      <c r="DL25" s="626">
        <v>41031353</v>
      </c>
      <c r="DM25" s="639"/>
      <c r="DN25" s="639"/>
      <c r="DO25" s="639"/>
      <c r="DP25" s="639"/>
      <c r="DQ25" s="639"/>
      <c r="DR25" s="639"/>
      <c r="DS25" s="639"/>
      <c r="DT25" s="639"/>
      <c r="DU25" s="639"/>
      <c r="DV25" s="640"/>
      <c r="DW25" s="643">
        <v>24.2</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69817</v>
      </c>
      <c r="S26" s="621"/>
      <c r="T26" s="621"/>
      <c r="U26" s="621"/>
      <c r="V26" s="621"/>
      <c r="W26" s="621"/>
      <c r="X26" s="621"/>
      <c r="Y26" s="622"/>
      <c r="Z26" s="673">
        <v>0</v>
      </c>
      <c r="AA26" s="673"/>
      <c r="AB26" s="673"/>
      <c r="AC26" s="673"/>
      <c r="AD26" s="674">
        <v>69817</v>
      </c>
      <c r="AE26" s="674"/>
      <c r="AF26" s="674"/>
      <c r="AG26" s="674"/>
      <c r="AH26" s="674"/>
      <c r="AI26" s="674"/>
      <c r="AJ26" s="674"/>
      <c r="AK26" s="674"/>
      <c r="AL26" s="643">
        <v>0</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30750958</v>
      </c>
      <c r="CS26" s="621"/>
      <c r="CT26" s="621"/>
      <c r="CU26" s="621"/>
      <c r="CV26" s="621"/>
      <c r="CW26" s="621"/>
      <c r="CX26" s="621"/>
      <c r="CY26" s="622"/>
      <c r="CZ26" s="623">
        <v>11</v>
      </c>
      <c r="DA26" s="641"/>
      <c r="DB26" s="641"/>
      <c r="DC26" s="642"/>
      <c r="DD26" s="626">
        <v>27795622</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13180246</v>
      </c>
      <c r="S27" s="621"/>
      <c r="T27" s="621"/>
      <c r="U27" s="621"/>
      <c r="V27" s="621"/>
      <c r="W27" s="621"/>
      <c r="X27" s="621"/>
      <c r="Y27" s="622"/>
      <c r="Z27" s="673">
        <v>4.5999999999999996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114512367</v>
      </c>
      <c r="BH27" s="621"/>
      <c r="BI27" s="621"/>
      <c r="BJ27" s="621"/>
      <c r="BK27" s="621"/>
      <c r="BL27" s="621"/>
      <c r="BM27" s="621"/>
      <c r="BN27" s="622"/>
      <c r="BO27" s="673">
        <v>100</v>
      </c>
      <c r="BP27" s="673"/>
      <c r="BQ27" s="673"/>
      <c r="BR27" s="673"/>
      <c r="BS27" s="626">
        <v>1772545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76345400</v>
      </c>
      <c r="CS27" s="639"/>
      <c r="CT27" s="639"/>
      <c r="CU27" s="639"/>
      <c r="CV27" s="639"/>
      <c r="CW27" s="639"/>
      <c r="CX27" s="639"/>
      <c r="CY27" s="640"/>
      <c r="CZ27" s="623">
        <v>27.4</v>
      </c>
      <c r="DA27" s="641"/>
      <c r="DB27" s="641"/>
      <c r="DC27" s="642"/>
      <c r="DD27" s="626">
        <v>24707899</v>
      </c>
      <c r="DE27" s="639"/>
      <c r="DF27" s="639"/>
      <c r="DG27" s="639"/>
      <c r="DH27" s="639"/>
      <c r="DI27" s="639"/>
      <c r="DJ27" s="639"/>
      <c r="DK27" s="640"/>
      <c r="DL27" s="626">
        <v>24574691</v>
      </c>
      <c r="DM27" s="639"/>
      <c r="DN27" s="639"/>
      <c r="DO27" s="639"/>
      <c r="DP27" s="639"/>
      <c r="DQ27" s="639"/>
      <c r="DR27" s="639"/>
      <c r="DS27" s="639"/>
      <c r="DT27" s="639"/>
      <c r="DU27" s="639"/>
      <c r="DV27" s="640"/>
      <c r="DW27" s="643">
        <v>14.5</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1336751</v>
      </c>
      <c r="S28" s="621"/>
      <c r="T28" s="621"/>
      <c r="U28" s="621"/>
      <c r="V28" s="621"/>
      <c r="W28" s="621"/>
      <c r="X28" s="621"/>
      <c r="Y28" s="622"/>
      <c r="Z28" s="673">
        <v>0.5</v>
      </c>
      <c r="AA28" s="673"/>
      <c r="AB28" s="673"/>
      <c r="AC28" s="673"/>
      <c r="AD28" s="674">
        <v>35</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31470866</v>
      </c>
      <c r="CS28" s="621"/>
      <c r="CT28" s="621"/>
      <c r="CU28" s="621"/>
      <c r="CV28" s="621"/>
      <c r="CW28" s="621"/>
      <c r="CX28" s="621"/>
      <c r="CY28" s="622"/>
      <c r="CZ28" s="623">
        <v>11.3</v>
      </c>
      <c r="DA28" s="641"/>
      <c r="DB28" s="641"/>
      <c r="DC28" s="642"/>
      <c r="DD28" s="626">
        <v>30671428</v>
      </c>
      <c r="DE28" s="621"/>
      <c r="DF28" s="621"/>
      <c r="DG28" s="621"/>
      <c r="DH28" s="621"/>
      <c r="DI28" s="621"/>
      <c r="DJ28" s="621"/>
      <c r="DK28" s="622"/>
      <c r="DL28" s="626">
        <v>30671428</v>
      </c>
      <c r="DM28" s="621"/>
      <c r="DN28" s="621"/>
      <c r="DO28" s="621"/>
      <c r="DP28" s="621"/>
      <c r="DQ28" s="621"/>
      <c r="DR28" s="621"/>
      <c r="DS28" s="621"/>
      <c r="DT28" s="621"/>
      <c r="DU28" s="621"/>
      <c r="DV28" s="622"/>
      <c r="DW28" s="643">
        <v>18.100000000000001</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181414</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31467847</v>
      </c>
      <c r="CS29" s="639"/>
      <c r="CT29" s="639"/>
      <c r="CU29" s="639"/>
      <c r="CV29" s="639"/>
      <c r="CW29" s="639"/>
      <c r="CX29" s="639"/>
      <c r="CY29" s="640"/>
      <c r="CZ29" s="623">
        <v>11.3</v>
      </c>
      <c r="DA29" s="641"/>
      <c r="DB29" s="641"/>
      <c r="DC29" s="642"/>
      <c r="DD29" s="626">
        <v>30668409</v>
      </c>
      <c r="DE29" s="639"/>
      <c r="DF29" s="639"/>
      <c r="DG29" s="639"/>
      <c r="DH29" s="639"/>
      <c r="DI29" s="639"/>
      <c r="DJ29" s="639"/>
      <c r="DK29" s="640"/>
      <c r="DL29" s="626">
        <v>30668409</v>
      </c>
      <c r="DM29" s="639"/>
      <c r="DN29" s="639"/>
      <c r="DO29" s="639"/>
      <c r="DP29" s="639"/>
      <c r="DQ29" s="639"/>
      <c r="DR29" s="639"/>
      <c r="DS29" s="639"/>
      <c r="DT29" s="639"/>
      <c r="DU29" s="639"/>
      <c r="DV29" s="640"/>
      <c r="DW29" s="643">
        <v>18.100000000000001</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6877971</v>
      </c>
      <c r="S30" s="621"/>
      <c r="T30" s="621"/>
      <c r="U30" s="621"/>
      <c r="V30" s="621"/>
      <c r="W30" s="621"/>
      <c r="X30" s="621"/>
      <c r="Y30" s="622"/>
      <c r="Z30" s="673">
        <v>2.4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96.1</v>
      </c>
      <c r="BN30" s="687"/>
      <c r="BO30" s="687"/>
      <c r="BP30" s="687"/>
      <c r="BQ30" s="689"/>
      <c r="BR30" s="686">
        <v>98.9</v>
      </c>
      <c r="BS30" s="687"/>
      <c r="BT30" s="687"/>
      <c r="BU30" s="687"/>
      <c r="BV30" s="687"/>
      <c r="BW30" s="687"/>
      <c r="BX30" s="688">
        <v>95.5</v>
      </c>
      <c r="BY30" s="687"/>
      <c r="BZ30" s="687"/>
      <c r="CA30" s="687"/>
      <c r="CB30" s="689"/>
      <c r="CD30" s="692"/>
      <c r="CE30" s="693"/>
      <c r="CF30" s="657" t="s">
        <v>293</v>
      </c>
      <c r="CG30" s="654"/>
      <c r="CH30" s="654"/>
      <c r="CI30" s="654"/>
      <c r="CJ30" s="654"/>
      <c r="CK30" s="654"/>
      <c r="CL30" s="654"/>
      <c r="CM30" s="654"/>
      <c r="CN30" s="654"/>
      <c r="CO30" s="654"/>
      <c r="CP30" s="654"/>
      <c r="CQ30" s="655"/>
      <c r="CR30" s="620">
        <v>28271857</v>
      </c>
      <c r="CS30" s="621"/>
      <c r="CT30" s="621"/>
      <c r="CU30" s="621"/>
      <c r="CV30" s="621"/>
      <c r="CW30" s="621"/>
      <c r="CX30" s="621"/>
      <c r="CY30" s="622"/>
      <c r="CZ30" s="623">
        <v>10.1</v>
      </c>
      <c r="DA30" s="641"/>
      <c r="DB30" s="641"/>
      <c r="DC30" s="642"/>
      <c r="DD30" s="626">
        <v>27585238</v>
      </c>
      <c r="DE30" s="621"/>
      <c r="DF30" s="621"/>
      <c r="DG30" s="621"/>
      <c r="DH30" s="621"/>
      <c r="DI30" s="621"/>
      <c r="DJ30" s="621"/>
      <c r="DK30" s="622"/>
      <c r="DL30" s="626">
        <v>27585238</v>
      </c>
      <c r="DM30" s="621"/>
      <c r="DN30" s="621"/>
      <c r="DO30" s="621"/>
      <c r="DP30" s="621"/>
      <c r="DQ30" s="621"/>
      <c r="DR30" s="621"/>
      <c r="DS30" s="621"/>
      <c r="DT30" s="621"/>
      <c r="DU30" s="621"/>
      <c r="DV30" s="622"/>
      <c r="DW30" s="643">
        <v>16.3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5344500</v>
      </c>
      <c r="S31" s="621"/>
      <c r="T31" s="621"/>
      <c r="U31" s="621"/>
      <c r="V31" s="621"/>
      <c r="W31" s="621"/>
      <c r="X31" s="621"/>
      <c r="Y31" s="622"/>
      <c r="Z31" s="673">
        <v>1.9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95.5</v>
      </c>
      <c r="BN31" s="685"/>
      <c r="BO31" s="685"/>
      <c r="BP31" s="685"/>
      <c r="BQ31" s="649"/>
      <c r="BR31" s="684">
        <v>98.7</v>
      </c>
      <c r="BS31" s="639"/>
      <c r="BT31" s="639"/>
      <c r="BU31" s="639"/>
      <c r="BV31" s="639"/>
      <c r="BW31" s="639"/>
      <c r="BX31" s="675">
        <v>94.9</v>
      </c>
      <c r="BY31" s="685"/>
      <c r="BZ31" s="685"/>
      <c r="CA31" s="685"/>
      <c r="CB31" s="649"/>
      <c r="CD31" s="692"/>
      <c r="CE31" s="693"/>
      <c r="CF31" s="657" t="s">
        <v>297</v>
      </c>
      <c r="CG31" s="654"/>
      <c r="CH31" s="654"/>
      <c r="CI31" s="654"/>
      <c r="CJ31" s="654"/>
      <c r="CK31" s="654"/>
      <c r="CL31" s="654"/>
      <c r="CM31" s="654"/>
      <c r="CN31" s="654"/>
      <c r="CO31" s="654"/>
      <c r="CP31" s="654"/>
      <c r="CQ31" s="655"/>
      <c r="CR31" s="620">
        <v>3195990</v>
      </c>
      <c r="CS31" s="639"/>
      <c r="CT31" s="639"/>
      <c r="CU31" s="639"/>
      <c r="CV31" s="639"/>
      <c r="CW31" s="639"/>
      <c r="CX31" s="639"/>
      <c r="CY31" s="640"/>
      <c r="CZ31" s="623">
        <v>1.1000000000000001</v>
      </c>
      <c r="DA31" s="641"/>
      <c r="DB31" s="641"/>
      <c r="DC31" s="642"/>
      <c r="DD31" s="626">
        <v>3083171</v>
      </c>
      <c r="DE31" s="639"/>
      <c r="DF31" s="639"/>
      <c r="DG31" s="639"/>
      <c r="DH31" s="639"/>
      <c r="DI31" s="639"/>
      <c r="DJ31" s="639"/>
      <c r="DK31" s="640"/>
      <c r="DL31" s="626">
        <v>3083171</v>
      </c>
      <c r="DM31" s="639"/>
      <c r="DN31" s="639"/>
      <c r="DO31" s="639"/>
      <c r="DP31" s="639"/>
      <c r="DQ31" s="639"/>
      <c r="DR31" s="639"/>
      <c r="DS31" s="639"/>
      <c r="DT31" s="639"/>
      <c r="DU31" s="639"/>
      <c r="DV31" s="640"/>
      <c r="DW31" s="643">
        <v>1.8</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4081884</v>
      </c>
      <c r="S32" s="621"/>
      <c r="T32" s="621"/>
      <c r="U32" s="621"/>
      <c r="V32" s="621"/>
      <c r="W32" s="621"/>
      <c r="X32" s="621"/>
      <c r="Y32" s="622"/>
      <c r="Z32" s="673">
        <v>1.4</v>
      </c>
      <c r="AA32" s="673"/>
      <c r="AB32" s="673"/>
      <c r="AC32" s="673"/>
      <c r="AD32" s="674">
        <v>96746</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96.3</v>
      </c>
      <c r="BN32" s="605"/>
      <c r="BO32" s="605"/>
      <c r="BP32" s="605"/>
      <c r="BQ32" s="662"/>
      <c r="BR32" s="683">
        <v>99</v>
      </c>
      <c r="BS32" s="605"/>
      <c r="BT32" s="605"/>
      <c r="BU32" s="605"/>
      <c r="BV32" s="605"/>
      <c r="BW32" s="605"/>
      <c r="BX32" s="668">
        <v>95.7</v>
      </c>
      <c r="BY32" s="605"/>
      <c r="BZ32" s="605"/>
      <c r="CA32" s="605"/>
      <c r="CB32" s="662"/>
      <c r="CD32" s="694"/>
      <c r="CE32" s="695"/>
      <c r="CF32" s="657" t="s">
        <v>300</v>
      </c>
      <c r="CG32" s="654"/>
      <c r="CH32" s="654"/>
      <c r="CI32" s="654"/>
      <c r="CJ32" s="654"/>
      <c r="CK32" s="654"/>
      <c r="CL32" s="654"/>
      <c r="CM32" s="654"/>
      <c r="CN32" s="654"/>
      <c r="CO32" s="654"/>
      <c r="CP32" s="654"/>
      <c r="CQ32" s="655"/>
      <c r="CR32" s="620">
        <v>3019</v>
      </c>
      <c r="CS32" s="621"/>
      <c r="CT32" s="621"/>
      <c r="CU32" s="621"/>
      <c r="CV32" s="621"/>
      <c r="CW32" s="621"/>
      <c r="CX32" s="621"/>
      <c r="CY32" s="622"/>
      <c r="CZ32" s="623">
        <v>0</v>
      </c>
      <c r="DA32" s="641"/>
      <c r="DB32" s="641"/>
      <c r="DC32" s="642"/>
      <c r="DD32" s="626">
        <v>3019</v>
      </c>
      <c r="DE32" s="621"/>
      <c r="DF32" s="621"/>
      <c r="DG32" s="621"/>
      <c r="DH32" s="621"/>
      <c r="DI32" s="621"/>
      <c r="DJ32" s="621"/>
      <c r="DK32" s="622"/>
      <c r="DL32" s="626">
        <v>3019</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32965000</v>
      </c>
      <c r="S33" s="621"/>
      <c r="T33" s="621"/>
      <c r="U33" s="621"/>
      <c r="V33" s="621"/>
      <c r="W33" s="621"/>
      <c r="X33" s="621"/>
      <c r="Y33" s="622"/>
      <c r="Z33" s="673">
        <v>11.4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89180310</v>
      </c>
      <c r="CS33" s="639"/>
      <c r="CT33" s="639"/>
      <c r="CU33" s="639"/>
      <c r="CV33" s="639"/>
      <c r="CW33" s="639"/>
      <c r="CX33" s="639"/>
      <c r="CY33" s="640"/>
      <c r="CZ33" s="623">
        <v>32</v>
      </c>
      <c r="DA33" s="641"/>
      <c r="DB33" s="641"/>
      <c r="DC33" s="642"/>
      <c r="DD33" s="626">
        <v>75266615</v>
      </c>
      <c r="DE33" s="639"/>
      <c r="DF33" s="639"/>
      <c r="DG33" s="639"/>
      <c r="DH33" s="639"/>
      <c r="DI33" s="639"/>
      <c r="DJ33" s="639"/>
      <c r="DK33" s="640"/>
      <c r="DL33" s="626">
        <v>52932475</v>
      </c>
      <c r="DM33" s="639"/>
      <c r="DN33" s="639"/>
      <c r="DO33" s="639"/>
      <c r="DP33" s="639"/>
      <c r="DQ33" s="639"/>
      <c r="DR33" s="639"/>
      <c r="DS33" s="639"/>
      <c r="DT33" s="639"/>
      <c r="DU33" s="639"/>
      <c r="DV33" s="640"/>
      <c r="DW33" s="643">
        <v>31.2</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30156490</v>
      </c>
      <c r="CS34" s="621"/>
      <c r="CT34" s="621"/>
      <c r="CU34" s="621"/>
      <c r="CV34" s="621"/>
      <c r="CW34" s="621"/>
      <c r="CX34" s="621"/>
      <c r="CY34" s="622"/>
      <c r="CZ34" s="623">
        <v>10.8</v>
      </c>
      <c r="DA34" s="641"/>
      <c r="DB34" s="641"/>
      <c r="DC34" s="642"/>
      <c r="DD34" s="626">
        <v>23448031</v>
      </c>
      <c r="DE34" s="621"/>
      <c r="DF34" s="621"/>
      <c r="DG34" s="621"/>
      <c r="DH34" s="621"/>
      <c r="DI34" s="621"/>
      <c r="DJ34" s="621"/>
      <c r="DK34" s="622"/>
      <c r="DL34" s="626">
        <v>21190091</v>
      </c>
      <c r="DM34" s="621"/>
      <c r="DN34" s="621"/>
      <c r="DO34" s="621"/>
      <c r="DP34" s="621"/>
      <c r="DQ34" s="621"/>
      <c r="DR34" s="621"/>
      <c r="DS34" s="621"/>
      <c r="DT34" s="621"/>
      <c r="DU34" s="621"/>
      <c r="DV34" s="622"/>
      <c r="DW34" s="643">
        <v>12.5</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16400000</v>
      </c>
      <c r="S35" s="621"/>
      <c r="T35" s="621"/>
      <c r="U35" s="621"/>
      <c r="V35" s="621"/>
      <c r="W35" s="621"/>
      <c r="X35" s="621"/>
      <c r="Y35" s="622"/>
      <c r="Z35" s="673">
        <v>5.7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36100854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2145981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4221215</v>
      </c>
      <c r="CS35" s="639"/>
      <c r="CT35" s="639"/>
      <c r="CU35" s="639"/>
      <c r="CV35" s="639"/>
      <c r="CW35" s="639"/>
      <c r="CX35" s="639"/>
      <c r="CY35" s="640"/>
      <c r="CZ35" s="623">
        <v>1.5</v>
      </c>
      <c r="DA35" s="641"/>
      <c r="DB35" s="641"/>
      <c r="DC35" s="642"/>
      <c r="DD35" s="626">
        <v>3916149</v>
      </c>
      <c r="DE35" s="639"/>
      <c r="DF35" s="639"/>
      <c r="DG35" s="639"/>
      <c r="DH35" s="639"/>
      <c r="DI35" s="639"/>
      <c r="DJ35" s="639"/>
      <c r="DK35" s="640"/>
      <c r="DL35" s="626">
        <v>3909257</v>
      </c>
      <c r="DM35" s="639"/>
      <c r="DN35" s="639"/>
      <c r="DO35" s="639"/>
      <c r="DP35" s="639"/>
      <c r="DQ35" s="639"/>
      <c r="DR35" s="639"/>
      <c r="DS35" s="639"/>
      <c r="DT35" s="639"/>
      <c r="DU35" s="639"/>
      <c r="DV35" s="640"/>
      <c r="DW35" s="643">
        <v>2.2999999999999998</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288551072</v>
      </c>
      <c r="S36" s="661"/>
      <c r="T36" s="661"/>
      <c r="U36" s="661"/>
      <c r="V36" s="661"/>
      <c r="W36" s="661"/>
      <c r="X36" s="661"/>
      <c r="Y36" s="664"/>
      <c r="Z36" s="665">
        <v>100</v>
      </c>
      <c r="AA36" s="665"/>
      <c r="AB36" s="665"/>
      <c r="AC36" s="665"/>
      <c r="AD36" s="666">
        <v>152995126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9734093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-2026264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21253143</v>
      </c>
      <c r="CS36" s="621"/>
      <c r="CT36" s="621"/>
      <c r="CU36" s="621"/>
      <c r="CV36" s="621"/>
      <c r="CW36" s="621"/>
      <c r="CX36" s="621"/>
      <c r="CY36" s="622"/>
      <c r="CZ36" s="623">
        <v>7.6</v>
      </c>
      <c r="DA36" s="641"/>
      <c r="DB36" s="641"/>
      <c r="DC36" s="642"/>
      <c r="DD36" s="626">
        <v>19026990</v>
      </c>
      <c r="DE36" s="621"/>
      <c r="DF36" s="621"/>
      <c r="DG36" s="621"/>
      <c r="DH36" s="621"/>
      <c r="DI36" s="621"/>
      <c r="DJ36" s="621"/>
      <c r="DK36" s="622"/>
      <c r="DL36" s="626">
        <v>11347913</v>
      </c>
      <c r="DM36" s="621"/>
      <c r="DN36" s="621"/>
      <c r="DO36" s="621"/>
      <c r="DP36" s="621"/>
      <c r="DQ36" s="621"/>
      <c r="DR36" s="621"/>
      <c r="DS36" s="621"/>
      <c r="DT36" s="621"/>
      <c r="DU36" s="621"/>
      <c r="DV36" s="622"/>
      <c r="DW36" s="643">
        <v>6.7</v>
      </c>
      <c r="DX36" s="644"/>
      <c r="DY36" s="644"/>
      <c r="DZ36" s="644"/>
      <c r="EA36" s="644"/>
      <c r="EB36" s="644"/>
      <c r="EC36" s="645"/>
    </row>
    <row r="37" spans="2:133" ht="11.25" customHeight="1">
      <c r="AQ37" s="646" t="s">
        <v>315</v>
      </c>
      <c r="AR37" s="647"/>
      <c r="AS37" s="647"/>
      <c r="AT37" s="647"/>
      <c r="AU37" s="647"/>
      <c r="AV37" s="647"/>
      <c r="AW37" s="647"/>
      <c r="AX37" s="647"/>
      <c r="AY37" s="648"/>
      <c r="AZ37" s="620">
        <v>260263</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95087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509037</v>
      </c>
      <c r="CS37" s="639"/>
      <c r="CT37" s="639"/>
      <c r="CU37" s="639"/>
      <c r="CV37" s="639"/>
      <c r="CW37" s="639"/>
      <c r="CX37" s="639"/>
      <c r="CY37" s="640"/>
      <c r="CZ37" s="623">
        <v>0.2</v>
      </c>
      <c r="DA37" s="641"/>
      <c r="DB37" s="641"/>
      <c r="DC37" s="642"/>
      <c r="DD37" s="626">
        <v>509037</v>
      </c>
      <c r="DE37" s="639"/>
      <c r="DF37" s="639"/>
      <c r="DG37" s="639"/>
      <c r="DH37" s="639"/>
      <c r="DI37" s="639"/>
      <c r="DJ37" s="639"/>
      <c r="DK37" s="640"/>
      <c r="DL37" s="626">
        <v>489046</v>
      </c>
      <c r="DM37" s="639"/>
      <c r="DN37" s="639"/>
      <c r="DO37" s="639"/>
      <c r="DP37" s="639"/>
      <c r="DQ37" s="639"/>
      <c r="DR37" s="639"/>
      <c r="DS37" s="639"/>
      <c r="DT37" s="639"/>
      <c r="DU37" s="639"/>
      <c r="DV37" s="640"/>
      <c r="DW37" s="643">
        <v>0.3</v>
      </c>
      <c r="DX37" s="644"/>
      <c r="DY37" s="644"/>
      <c r="DZ37" s="644"/>
      <c r="EA37" s="644"/>
      <c r="EB37" s="644"/>
      <c r="EC37" s="645"/>
    </row>
    <row r="38" spans="2:133" ht="11.25" customHeight="1">
      <c r="AQ38" s="646" t="s">
        <v>318</v>
      </c>
      <c r="AR38" s="647"/>
      <c r="AS38" s="647"/>
      <c r="AT38" s="647"/>
      <c r="AU38" s="647"/>
      <c r="AV38" s="647"/>
      <c r="AW38" s="647"/>
      <c r="AX38" s="647"/>
      <c r="AY38" s="648"/>
      <c r="AZ38" s="620">
        <v>161530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149250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25797779</v>
      </c>
      <c r="CS38" s="621"/>
      <c r="CT38" s="621"/>
      <c r="CU38" s="621"/>
      <c r="CV38" s="621"/>
      <c r="CW38" s="621"/>
      <c r="CX38" s="621"/>
      <c r="CY38" s="622"/>
      <c r="CZ38" s="623">
        <v>9.1999999999999993</v>
      </c>
      <c r="DA38" s="641"/>
      <c r="DB38" s="641"/>
      <c r="DC38" s="642"/>
      <c r="DD38" s="626">
        <v>21673994</v>
      </c>
      <c r="DE38" s="621"/>
      <c r="DF38" s="621"/>
      <c r="DG38" s="621"/>
      <c r="DH38" s="621"/>
      <c r="DI38" s="621"/>
      <c r="DJ38" s="621"/>
      <c r="DK38" s="622"/>
      <c r="DL38" s="626">
        <v>16485214</v>
      </c>
      <c r="DM38" s="621"/>
      <c r="DN38" s="621"/>
      <c r="DO38" s="621"/>
      <c r="DP38" s="621"/>
      <c r="DQ38" s="621"/>
      <c r="DR38" s="621"/>
      <c r="DS38" s="621"/>
      <c r="DT38" s="621"/>
      <c r="DU38" s="621"/>
      <c r="DV38" s="622"/>
      <c r="DW38" s="643">
        <v>9.6999999999999993</v>
      </c>
      <c r="DX38" s="644"/>
      <c r="DY38" s="644"/>
      <c r="DZ38" s="644"/>
      <c r="EA38" s="644"/>
      <c r="EB38" s="644"/>
      <c r="EC38" s="645"/>
    </row>
    <row r="39" spans="2:133" ht="11.25" customHeight="1">
      <c r="AQ39" s="646" t="s">
        <v>321</v>
      </c>
      <c r="AR39" s="647"/>
      <c r="AS39" s="647"/>
      <c r="AT39" s="647"/>
      <c r="AU39" s="647"/>
      <c r="AV39" s="647"/>
      <c r="AW39" s="647"/>
      <c r="AX39" s="647"/>
      <c r="AY39" s="648"/>
      <c r="AZ39" s="620">
        <v>145781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4168165</v>
      </c>
      <c r="CS39" s="639"/>
      <c r="CT39" s="639"/>
      <c r="CU39" s="639"/>
      <c r="CV39" s="639"/>
      <c r="CW39" s="639"/>
      <c r="CX39" s="639"/>
      <c r="CY39" s="640"/>
      <c r="CZ39" s="623">
        <v>1.5</v>
      </c>
      <c r="DA39" s="641"/>
      <c r="DB39" s="641"/>
      <c r="DC39" s="642"/>
      <c r="DD39" s="626">
        <v>4078712</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8510613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3583518</v>
      </c>
      <c r="CS40" s="621"/>
      <c r="CT40" s="621"/>
      <c r="CU40" s="621"/>
      <c r="CV40" s="621"/>
      <c r="CW40" s="621"/>
      <c r="CX40" s="621"/>
      <c r="CY40" s="622"/>
      <c r="CZ40" s="623">
        <v>1.3</v>
      </c>
      <c r="DA40" s="641"/>
      <c r="DB40" s="641"/>
      <c r="DC40" s="642"/>
      <c r="DD40" s="626">
        <v>3122739</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17288574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346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36550202</v>
      </c>
      <c r="CS42" s="621"/>
      <c r="CT42" s="621"/>
      <c r="CU42" s="621"/>
      <c r="CV42" s="621"/>
      <c r="CW42" s="621"/>
      <c r="CX42" s="621"/>
      <c r="CY42" s="622"/>
      <c r="CZ42" s="623">
        <v>13.1</v>
      </c>
      <c r="DA42" s="624"/>
      <c r="DB42" s="624"/>
      <c r="DC42" s="625"/>
      <c r="DD42" s="626">
        <v>11395341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894613</v>
      </c>
      <c r="CS43" s="639"/>
      <c r="CT43" s="639"/>
      <c r="CU43" s="639"/>
      <c r="CV43" s="639"/>
      <c r="CW43" s="639"/>
      <c r="CX43" s="639"/>
      <c r="CY43" s="640"/>
      <c r="CZ43" s="623">
        <v>0.3</v>
      </c>
      <c r="DA43" s="641"/>
      <c r="DB43" s="641"/>
      <c r="DC43" s="642"/>
      <c r="DD43" s="626">
        <v>894613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36428170</v>
      </c>
      <c r="CS44" s="621"/>
      <c r="CT44" s="621"/>
      <c r="CU44" s="621"/>
      <c r="CV44" s="621"/>
      <c r="CW44" s="621"/>
      <c r="CX44" s="621"/>
      <c r="CY44" s="622"/>
      <c r="CZ44" s="623">
        <v>13.1</v>
      </c>
      <c r="DA44" s="624"/>
      <c r="DB44" s="624"/>
      <c r="DC44" s="625"/>
      <c r="DD44" s="626">
        <v>11347042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15390591</v>
      </c>
      <c r="CS45" s="639"/>
      <c r="CT45" s="639"/>
      <c r="CU45" s="639"/>
      <c r="CV45" s="639"/>
      <c r="CW45" s="639"/>
      <c r="CX45" s="639"/>
      <c r="CY45" s="640"/>
      <c r="CZ45" s="623">
        <v>5.5</v>
      </c>
      <c r="DA45" s="641"/>
      <c r="DB45" s="641"/>
      <c r="DC45" s="642"/>
      <c r="DD45" s="626">
        <v>1296782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19358428</v>
      </c>
      <c r="CS46" s="621"/>
      <c r="CT46" s="621"/>
      <c r="CU46" s="621"/>
      <c r="CV46" s="621"/>
      <c r="CW46" s="621"/>
      <c r="CX46" s="621"/>
      <c r="CY46" s="622"/>
      <c r="CZ46" s="623">
        <v>6.9</v>
      </c>
      <c r="DA46" s="624"/>
      <c r="DB46" s="624"/>
      <c r="DC46" s="625"/>
      <c r="DD46" s="626">
        <v>9783809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122032</v>
      </c>
      <c r="CS47" s="639"/>
      <c r="CT47" s="639"/>
      <c r="CU47" s="639"/>
      <c r="CV47" s="639"/>
      <c r="CW47" s="639"/>
      <c r="CX47" s="639"/>
      <c r="CY47" s="640"/>
      <c r="CZ47" s="623">
        <v>0</v>
      </c>
      <c r="DA47" s="641"/>
      <c r="DB47" s="641"/>
      <c r="DC47" s="642"/>
      <c r="DD47" s="626">
        <v>48299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278930700</v>
      </c>
      <c r="CS49" s="605"/>
      <c r="CT49" s="605"/>
      <c r="CU49" s="605"/>
      <c r="CV49" s="605"/>
      <c r="CW49" s="605"/>
      <c r="CX49" s="605"/>
      <c r="CY49" s="606"/>
      <c r="CZ49" s="607">
        <v>100</v>
      </c>
      <c r="DA49" s="608"/>
      <c r="DB49" s="608"/>
      <c r="DC49" s="609"/>
      <c r="DD49" s="610">
        <v>183839112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row r="51" spans="82:133" ht="10.8"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288422</v>
      </c>
      <c r="R7" s="1134"/>
      <c r="S7" s="1134"/>
      <c r="T7" s="1134"/>
      <c r="U7" s="1134"/>
      <c r="V7" s="1134">
        <v>277857</v>
      </c>
      <c r="W7" s="1134"/>
      <c r="X7" s="1134"/>
      <c r="Y7" s="1134"/>
      <c r="Z7" s="1134"/>
      <c r="AA7" s="1134">
        <v>10565</v>
      </c>
      <c r="AB7" s="1134"/>
      <c r="AC7" s="1134"/>
      <c r="AD7" s="1134"/>
      <c r="AE7" s="1135"/>
      <c r="AF7" s="1136">
        <v>8739</v>
      </c>
      <c r="AG7" s="1137"/>
      <c r="AH7" s="1137"/>
      <c r="AI7" s="1137"/>
      <c r="AJ7" s="1138"/>
      <c r="AK7" s="1120">
        <v>24</v>
      </c>
      <c r="AL7" s="1121"/>
      <c r="AM7" s="1121"/>
      <c r="AN7" s="1121"/>
      <c r="AO7" s="1121"/>
      <c r="AP7" s="1121">
        <v>310425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568</v>
      </c>
      <c r="BT7" s="1125"/>
      <c r="BU7" s="1125"/>
      <c r="BV7" s="1125"/>
      <c r="BW7" s="1125"/>
      <c r="BX7" s="1125"/>
      <c r="BY7" s="1125"/>
      <c r="BZ7" s="1125"/>
      <c r="CA7" s="1125"/>
      <c r="CB7" s="1125"/>
      <c r="CC7" s="1125"/>
      <c r="CD7" s="1125"/>
      <c r="CE7" s="1125"/>
      <c r="CF7" s="1125"/>
      <c r="CG7" s="1126"/>
      <c r="CH7" s="1117">
        <v>2</v>
      </c>
      <c r="CI7" s="1118"/>
      <c r="CJ7" s="1118"/>
      <c r="CK7" s="1118"/>
      <c r="CL7" s="1119"/>
      <c r="CM7" s="1117">
        <v>151</v>
      </c>
      <c r="CN7" s="1118"/>
      <c r="CO7" s="1118"/>
      <c r="CP7" s="1118"/>
      <c r="CQ7" s="1119"/>
      <c r="CR7" s="1117">
        <v>100</v>
      </c>
      <c r="CS7" s="1118"/>
      <c r="CT7" s="1118"/>
      <c r="CU7" s="1118"/>
      <c r="CV7" s="1119"/>
      <c r="CW7" s="1117">
        <v>5</v>
      </c>
      <c r="CX7" s="1118"/>
      <c r="CY7" s="1118"/>
      <c r="CZ7" s="1118"/>
      <c r="DA7" s="1119"/>
      <c r="DB7" s="1117" t="s">
        <v>490</v>
      </c>
      <c r="DC7" s="1118"/>
      <c r="DD7" s="1118"/>
      <c r="DE7" s="1118"/>
      <c r="DF7" s="1119"/>
      <c r="DG7" s="1117" t="s">
        <v>490</v>
      </c>
      <c r="DH7" s="1118"/>
      <c r="DI7" s="1118"/>
      <c r="DJ7" s="1118"/>
      <c r="DK7" s="1119"/>
      <c r="DL7" s="1117" t="s">
        <v>490</v>
      </c>
      <c r="DM7" s="1118"/>
      <c r="DN7" s="1118"/>
      <c r="DO7" s="1118"/>
      <c r="DP7" s="1119"/>
      <c r="DQ7" s="1117" t="s">
        <v>490</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38</v>
      </c>
      <c r="R8" s="1073"/>
      <c r="S8" s="1073"/>
      <c r="T8" s="1073"/>
      <c r="U8" s="1073"/>
      <c r="V8" s="1073">
        <v>38</v>
      </c>
      <c r="W8" s="1073"/>
      <c r="X8" s="1073"/>
      <c r="Y8" s="1073"/>
      <c r="Z8" s="1073"/>
      <c r="AA8" s="1073">
        <v>0</v>
      </c>
      <c r="AB8" s="1073"/>
      <c r="AC8" s="1073"/>
      <c r="AD8" s="1073"/>
      <c r="AE8" s="1074"/>
      <c r="AF8" s="1048">
        <v>0</v>
      </c>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569</v>
      </c>
      <c r="BT8" s="1044"/>
      <c r="BU8" s="1044"/>
      <c r="BV8" s="1044"/>
      <c r="BW8" s="1044"/>
      <c r="BX8" s="1044"/>
      <c r="BY8" s="1044"/>
      <c r="BZ8" s="1044"/>
      <c r="CA8" s="1044"/>
      <c r="CB8" s="1044"/>
      <c r="CC8" s="1044"/>
      <c r="CD8" s="1044"/>
      <c r="CE8" s="1044"/>
      <c r="CF8" s="1044"/>
      <c r="CG8" s="1045"/>
      <c r="CH8" s="1018">
        <v>6</v>
      </c>
      <c r="CI8" s="1019"/>
      <c r="CJ8" s="1019"/>
      <c r="CK8" s="1019"/>
      <c r="CL8" s="1020"/>
      <c r="CM8" s="1018">
        <v>648</v>
      </c>
      <c r="CN8" s="1019"/>
      <c r="CO8" s="1019"/>
      <c r="CP8" s="1019"/>
      <c r="CQ8" s="1020"/>
      <c r="CR8" s="1018">
        <v>189</v>
      </c>
      <c r="CS8" s="1019"/>
      <c r="CT8" s="1019"/>
      <c r="CU8" s="1019"/>
      <c r="CV8" s="1020"/>
      <c r="CW8" s="1018">
        <v>0</v>
      </c>
      <c r="CX8" s="1019"/>
      <c r="CY8" s="1019"/>
      <c r="CZ8" s="1019"/>
      <c r="DA8" s="1020"/>
      <c r="DB8" s="1018" t="s">
        <v>490</v>
      </c>
      <c r="DC8" s="1019"/>
      <c r="DD8" s="1019"/>
      <c r="DE8" s="1019"/>
      <c r="DF8" s="1020"/>
      <c r="DG8" s="1018" t="s">
        <v>490</v>
      </c>
      <c r="DH8" s="1019"/>
      <c r="DI8" s="1019"/>
      <c r="DJ8" s="1019"/>
      <c r="DK8" s="1020"/>
      <c r="DL8" s="1018" t="s">
        <v>490</v>
      </c>
      <c r="DM8" s="1019"/>
      <c r="DN8" s="1019"/>
      <c r="DO8" s="1019"/>
      <c r="DP8" s="1020"/>
      <c r="DQ8" s="1018" t="s">
        <v>490</v>
      </c>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34</v>
      </c>
      <c r="R9" s="1073"/>
      <c r="S9" s="1073"/>
      <c r="T9" s="1073"/>
      <c r="U9" s="1073"/>
      <c r="V9" s="1073">
        <v>568</v>
      </c>
      <c r="W9" s="1073"/>
      <c r="X9" s="1073"/>
      <c r="Y9" s="1073"/>
      <c r="Z9" s="1073"/>
      <c r="AA9" s="1073">
        <v>-534</v>
      </c>
      <c r="AB9" s="1073"/>
      <c r="AC9" s="1073"/>
      <c r="AD9" s="1073"/>
      <c r="AE9" s="1074"/>
      <c r="AF9" s="1048">
        <v>-534</v>
      </c>
      <c r="AG9" s="1049"/>
      <c r="AH9" s="1049"/>
      <c r="AI9" s="1049"/>
      <c r="AJ9" s="1050"/>
      <c r="AK9" s="1115"/>
      <c r="AL9" s="1116"/>
      <c r="AM9" s="1116"/>
      <c r="AN9" s="1116"/>
      <c r="AO9" s="1116"/>
      <c r="AP9" s="1116">
        <v>17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570</v>
      </c>
      <c r="BT9" s="1044"/>
      <c r="BU9" s="1044"/>
      <c r="BV9" s="1044"/>
      <c r="BW9" s="1044"/>
      <c r="BX9" s="1044"/>
      <c r="BY9" s="1044"/>
      <c r="BZ9" s="1044"/>
      <c r="CA9" s="1044"/>
      <c r="CB9" s="1044"/>
      <c r="CC9" s="1044"/>
      <c r="CD9" s="1044"/>
      <c r="CE9" s="1044"/>
      <c r="CF9" s="1044"/>
      <c r="CG9" s="1045"/>
      <c r="CH9" s="1018">
        <v>28</v>
      </c>
      <c r="CI9" s="1019"/>
      <c r="CJ9" s="1019"/>
      <c r="CK9" s="1019"/>
      <c r="CL9" s="1020"/>
      <c r="CM9" s="1018">
        <v>172</v>
      </c>
      <c r="CN9" s="1019"/>
      <c r="CO9" s="1019"/>
      <c r="CP9" s="1019"/>
      <c r="CQ9" s="1020"/>
      <c r="CR9" s="1018">
        <v>50</v>
      </c>
      <c r="CS9" s="1019"/>
      <c r="CT9" s="1019"/>
      <c r="CU9" s="1019"/>
      <c r="CV9" s="1020"/>
      <c r="CW9" s="1018">
        <v>25</v>
      </c>
      <c r="CX9" s="1019"/>
      <c r="CY9" s="1019"/>
      <c r="CZ9" s="1019"/>
      <c r="DA9" s="1020"/>
      <c r="DB9" s="1018" t="s">
        <v>490</v>
      </c>
      <c r="DC9" s="1019"/>
      <c r="DD9" s="1019"/>
      <c r="DE9" s="1019"/>
      <c r="DF9" s="1020"/>
      <c r="DG9" s="1018" t="s">
        <v>490</v>
      </c>
      <c r="DH9" s="1019"/>
      <c r="DI9" s="1019"/>
      <c r="DJ9" s="1019"/>
      <c r="DK9" s="1020"/>
      <c r="DL9" s="1018" t="s">
        <v>490</v>
      </c>
      <c r="DM9" s="1019"/>
      <c r="DN9" s="1019"/>
      <c r="DO9" s="1019"/>
      <c r="DP9" s="1020"/>
      <c r="DQ9" s="1018" t="s">
        <v>490</v>
      </c>
      <c r="DR9" s="1019"/>
      <c r="DS9" s="1019"/>
      <c r="DT9" s="1019"/>
      <c r="DU9" s="1020"/>
      <c r="DV9" s="1021"/>
      <c r="DW9" s="1022"/>
      <c r="DX9" s="1022"/>
      <c r="DY9" s="1022"/>
      <c r="DZ9" s="1023"/>
      <c r="EA9" s="207"/>
    </row>
    <row r="10" spans="1:131" s="208" customFormat="1" ht="26.25" customHeight="1">
      <c r="A10" s="214">
        <v>4</v>
      </c>
      <c r="B10" s="1066" t="s">
        <v>369</v>
      </c>
      <c r="C10" s="1067"/>
      <c r="D10" s="1067"/>
      <c r="E10" s="1067"/>
      <c r="F10" s="1067"/>
      <c r="G10" s="1067"/>
      <c r="H10" s="1067"/>
      <c r="I10" s="1067"/>
      <c r="J10" s="1067"/>
      <c r="K10" s="1067"/>
      <c r="L10" s="1067"/>
      <c r="M10" s="1067"/>
      <c r="N10" s="1067"/>
      <c r="O10" s="1067"/>
      <c r="P10" s="1068"/>
      <c r="Q10" s="1072">
        <v>12</v>
      </c>
      <c r="R10" s="1073"/>
      <c r="S10" s="1073"/>
      <c r="T10" s="1073"/>
      <c r="U10" s="1073"/>
      <c r="V10" s="1073">
        <v>12</v>
      </c>
      <c r="W10" s="1073"/>
      <c r="X10" s="1073"/>
      <c r="Y10" s="1073"/>
      <c r="Z10" s="1073"/>
      <c r="AA10" s="1073">
        <v>0</v>
      </c>
      <c r="AB10" s="1073"/>
      <c r="AC10" s="1073"/>
      <c r="AD10" s="1073"/>
      <c r="AE10" s="1074"/>
      <c r="AF10" s="1048" t="s">
        <v>112</v>
      </c>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571</v>
      </c>
      <c r="BT10" s="1044"/>
      <c r="BU10" s="1044"/>
      <c r="BV10" s="1044"/>
      <c r="BW10" s="1044"/>
      <c r="BX10" s="1044"/>
      <c r="BY10" s="1044"/>
      <c r="BZ10" s="1044"/>
      <c r="CA10" s="1044"/>
      <c r="CB10" s="1044"/>
      <c r="CC10" s="1044"/>
      <c r="CD10" s="1044"/>
      <c r="CE10" s="1044"/>
      <c r="CF10" s="1044"/>
      <c r="CG10" s="1045"/>
      <c r="CH10" s="1018">
        <v>-2</v>
      </c>
      <c r="CI10" s="1019"/>
      <c r="CJ10" s="1019"/>
      <c r="CK10" s="1019"/>
      <c r="CL10" s="1020"/>
      <c r="CM10" s="1018">
        <v>179</v>
      </c>
      <c r="CN10" s="1019"/>
      <c r="CO10" s="1019"/>
      <c r="CP10" s="1019"/>
      <c r="CQ10" s="1020"/>
      <c r="CR10" s="1018">
        <v>35</v>
      </c>
      <c r="CS10" s="1019"/>
      <c r="CT10" s="1019"/>
      <c r="CU10" s="1019"/>
      <c r="CV10" s="1020"/>
      <c r="CW10" s="1018">
        <v>10</v>
      </c>
      <c r="CX10" s="1019"/>
      <c r="CY10" s="1019"/>
      <c r="CZ10" s="1019"/>
      <c r="DA10" s="1020"/>
      <c r="DB10" s="1018" t="s">
        <v>490</v>
      </c>
      <c r="DC10" s="1019"/>
      <c r="DD10" s="1019"/>
      <c r="DE10" s="1019"/>
      <c r="DF10" s="1020"/>
      <c r="DG10" s="1018" t="s">
        <v>490</v>
      </c>
      <c r="DH10" s="1019"/>
      <c r="DI10" s="1019"/>
      <c r="DJ10" s="1019"/>
      <c r="DK10" s="1020"/>
      <c r="DL10" s="1018" t="s">
        <v>490</v>
      </c>
      <c r="DM10" s="1019"/>
      <c r="DN10" s="1019"/>
      <c r="DO10" s="1019"/>
      <c r="DP10" s="1020"/>
      <c r="DQ10" s="1018" t="s">
        <v>490</v>
      </c>
      <c r="DR10" s="1019"/>
      <c r="DS10" s="1019"/>
      <c r="DT10" s="1019"/>
      <c r="DU10" s="1020"/>
      <c r="DV10" s="1021"/>
      <c r="DW10" s="1022"/>
      <c r="DX10" s="1022"/>
      <c r="DY10" s="1022"/>
      <c r="DZ10" s="1023"/>
      <c r="EA10" s="207"/>
    </row>
    <row r="11" spans="1:131" s="208" customFormat="1" ht="26.25" customHeight="1">
      <c r="A11" s="214">
        <v>5</v>
      </c>
      <c r="B11" s="1066" t="s">
        <v>370</v>
      </c>
      <c r="C11" s="1067"/>
      <c r="D11" s="1067"/>
      <c r="E11" s="1067"/>
      <c r="F11" s="1067"/>
      <c r="G11" s="1067"/>
      <c r="H11" s="1067"/>
      <c r="I11" s="1067"/>
      <c r="J11" s="1067"/>
      <c r="K11" s="1067"/>
      <c r="L11" s="1067"/>
      <c r="M11" s="1067"/>
      <c r="N11" s="1067"/>
      <c r="O11" s="1067"/>
      <c r="P11" s="1068"/>
      <c r="Q11" s="1072">
        <v>1113</v>
      </c>
      <c r="R11" s="1073"/>
      <c r="S11" s="1073"/>
      <c r="T11" s="1073"/>
      <c r="U11" s="1073"/>
      <c r="V11" s="1073">
        <v>1010</v>
      </c>
      <c r="W11" s="1073"/>
      <c r="X11" s="1073"/>
      <c r="Y11" s="1073"/>
      <c r="Z11" s="1073"/>
      <c r="AA11" s="1073">
        <v>103</v>
      </c>
      <c r="AB11" s="1073"/>
      <c r="AC11" s="1073"/>
      <c r="AD11" s="1073"/>
      <c r="AE11" s="1074"/>
      <c r="AF11" s="1048" t="s">
        <v>112</v>
      </c>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572</v>
      </c>
      <c r="BT11" s="1044"/>
      <c r="BU11" s="1044"/>
      <c r="BV11" s="1044"/>
      <c r="BW11" s="1044"/>
      <c r="BX11" s="1044"/>
      <c r="BY11" s="1044"/>
      <c r="BZ11" s="1044"/>
      <c r="CA11" s="1044"/>
      <c r="CB11" s="1044"/>
      <c r="CC11" s="1044"/>
      <c r="CD11" s="1044"/>
      <c r="CE11" s="1044"/>
      <c r="CF11" s="1044"/>
      <c r="CG11" s="1045"/>
      <c r="CH11" s="1018">
        <v>-1</v>
      </c>
      <c r="CI11" s="1019"/>
      <c r="CJ11" s="1019"/>
      <c r="CK11" s="1019"/>
      <c r="CL11" s="1020"/>
      <c r="CM11" s="1018">
        <v>267</v>
      </c>
      <c r="CN11" s="1019"/>
      <c r="CO11" s="1019"/>
      <c r="CP11" s="1019"/>
      <c r="CQ11" s="1020"/>
      <c r="CR11" s="1018">
        <v>230</v>
      </c>
      <c r="CS11" s="1019"/>
      <c r="CT11" s="1019"/>
      <c r="CU11" s="1019"/>
      <c r="CV11" s="1020"/>
      <c r="CW11" s="1018">
        <v>0</v>
      </c>
      <c r="CX11" s="1019"/>
      <c r="CY11" s="1019"/>
      <c r="CZ11" s="1019"/>
      <c r="DA11" s="1020"/>
      <c r="DB11" s="1018" t="s">
        <v>490</v>
      </c>
      <c r="DC11" s="1019"/>
      <c r="DD11" s="1019"/>
      <c r="DE11" s="1019"/>
      <c r="DF11" s="1020"/>
      <c r="DG11" s="1018" t="s">
        <v>490</v>
      </c>
      <c r="DH11" s="1019"/>
      <c r="DI11" s="1019"/>
      <c r="DJ11" s="1019"/>
      <c r="DK11" s="1020"/>
      <c r="DL11" s="1018" t="s">
        <v>490</v>
      </c>
      <c r="DM11" s="1019"/>
      <c r="DN11" s="1019"/>
      <c r="DO11" s="1019"/>
      <c r="DP11" s="1020"/>
      <c r="DQ11" s="1018" t="s">
        <v>490</v>
      </c>
      <c r="DR11" s="1019"/>
      <c r="DS11" s="1019"/>
      <c r="DT11" s="1019"/>
      <c r="DU11" s="1020"/>
      <c r="DV11" s="1021"/>
      <c r="DW11" s="1022"/>
      <c r="DX11" s="1022"/>
      <c r="DY11" s="1022"/>
      <c r="DZ11" s="1023"/>
      <c r="EA11" s="207"/>
    </row>
    <row r="12" spans="1:131" s="208" customFormat="1" ht="26.25" customHeight="1">
      <c r="A12" s="214">
        <v>6</v>
      </c>
      <c r="B12" s="1066" t="s">
        <v>371</v>
      </c>
      <c r="C12" s="1067"/>
      <c r="D12" s="1067"/>
      <c r="E12" s="1067"/>
      <c r="F12" s="1067"/>
      <c r="G12" s="1067"/>
      <c r="H12" s="1067"/>
      <c r="I12" s="1067"/>
      <c r="J12" s="1067"/>
      <c r="K12" s="1067"/>
      <c r="L12" s="1067"/>
      <c r="M12" s="1067"/>
      <c r="N12" s="1067"/>
      <c r="O12" s="1067"/>
      <c r="P12" s="1068"/>
      <c r="Q12" s="1072">
        <v>14</v>
      </c>
      <c r="R12" s="1073"/>
      <c r="S12" s="1073"/>
      <c r="T12" s="1073"/>
      <c r="U12" s="1073"/>
      <c r="V12" s="1073">
        <v>13</v>
      </c>
      <c r="W12" s="1073"/>
      <c r="X12" s="1073"/>
      <c r="Y12" s="1073"/>
      <c r="Z12" s="1073"/>
      <c r="AA12" s="1073">
        <v>1</v>
      </c>
      <c r="AB12" s="1073"/>
      <c r="AC12" s="1073"/>
      <c r="AD12" s="1073"/>
      <c r="AE12" s="1074"/>
      <c r="AF12" s="1048" t="s">
        <v>112</v>
      </c>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573</v>
      </c>
      <c r="BT12" s="1044"/>
      <c r="BU12" s="1044"/>
      <c r="BV12" s="1044"/>
      <c r="BW12" s="1044"/>
      <c r="BX12" s="1044"/>
      <c r="BY12" s="1044"/>
      <c r="BZ12" s="1044"/>
      <c r="CA12" s="1044"/>
      <c r="CB12" s="1044"/>
      <c r="CC12" s="1044"/>
      <c r="CD12" s="1044"/>
      <c r="CE12" s="1044"/>
      <c r="CF12" s="1044"/>
      <c r="CG12" s="1045"/>
      <c r="CH12" s="1018">
        <v>-17</v>
      </c>
      <c r="CI12" s="1019"/>
      <c r="CJ12" s="1019"/>
      <c r="CK12" s="1019"/>
      <c r="CL12" s="1020"/>
      <c r="CM12" s="1018">
        <v>504</v>
      </c>
      <c r="CN12" s="1019"/>
      <c r="CO12" s="1019"/>
      <c r="CP12" s="1019"/>
      <c r="CQ12" s="1020"/>
      <c r="CR12" s="1018">
        <v>419</v>
      </c>
      <c r="CS12" s="1019"/>
      <c r="CT12" s="1019"/>
      <c r="CU12" s="1019"/>
      <c r="CV12" s="1020"/>
      <c r="CW12" s="1018">
        <v>1</v>
      </c>
      <c r="CX12" s="1019"/>
      <c r="CY12" s="1019"/>
      <c r="CZ12" s="1019"/>
      <c r="DA12" s="1020"/>
      <c r="DB12" s="1018" t="s">
        <v>490</v>
      </c>
      <c r="DC12" s="1019"/>
      <c r="DD12" s="1019"/>
      <c r="DE12" s="1019"/>
      <c r="DF12" s="1020"/>
      <c r="DG12" s="1018" t="s">
        <v>490</v>
      </c>
      <c r="DH12" s="1019"/>
      <c r="DI12" s="1019"/>
      <c r="DJ12" s="1019"/>
      <c r="DK12" s="1020"/>
      <c r="DL12" s="1018" t="s">
        <v>490</v>
      </c>
      <c r="DM12" s="1019"/>
      <c r="DN12" s="1019"/>
      <c r="DO12" s="1019"/>
      <c r="DP12" s="1020"/>
      <c r="DQ12" s="1018" t="s">
        <v>490</v>
      </c>
      <c r="DR12" s="1019"/>
      <c r="DS12" s="1019"/>
      <c r="DT12" s="1019"/>
      <c r="DU12" s="1020"/>
      <c r="DV12" s="1021"/>
      <c r="DW12" s="1022"/>
      <c r="DX12" s="1022"/>
      <c r="DY12" s="1022"/>
      <c r="DZ12" s="1023"/>
      <c r="EA12" s="207"/>
    </row>
    <row r="13" spans="1:131" s="208" customFormat="1" ht="26.25" customHeight="1">
      <c r="A13" s="214">
        <v>7</v>
      </c>
      <c r="B13" s="1066" t="s">
        <v>372</v>
      </c>
      <c r="C13" s="1067"/>
      <c r="D13" s="1067"/>
      <c r="E13" s="1067"/>
      <c r="F13" s="1067"/>
      <c r="G13" s="1067"/>
      <c r="H13" s="1067"/>
      <c r="I13" s="1067"/>
      <c r="J13" s="1067"/>
      <c r="K13" s="1067"/>
      <c r="L13" s="1067"/>
      <c r="M13" s="1067"/>
      <c r="N13" s="1067"/>
      <c r="O13" s="1067"/>
      <c r="P13" s="1068"/>
      <c r="Q13" s="1072">
        <v>270</v>
      </c>
      <c r="R13" s="1073"/>
      <c r="S13" s="1073"/>
      <c r="T13" s="1073"/>
      <c r="U13" s="1073"/>
      <c r="V13" s="1073">
        <v>117</v>
      </c>
      <c r="W13" s="1073"/>
      <c r="X13" s="1073"/>
      <c r="Y13" s="1073"/>
      <c r="Z13" s="1073"/>
      <c r="AA13" s="1073">
        <v>153</v>
      </c>
      <c r="AB13" s="1073"/>
      <c r="AC13" s="1073"/>
      <c r="AD13" s="1073"/>
      <c r="AE13" s="1074"/>
      <c r="AF13" s="1048" t="s">
        <v>112</v>
      </c>
      <c r="AG13" s="1049"/>
      <c r="AH13" s="1049"/>
      <c r="AI13" s="1049"/>
      <c r="AJ13" s="1050"/>
      <c r="AK13" s="1115">
        <v>5</v>
      </c>
      <c r="AL13" s="1116"/>
      <c r="AM13" s="1116"/>
      <c r="AN13" s="1116"/>
      <c r="AO13" s="1116"/>
      <c r="AP13" s="1116">
        <v>848</v>
      </c>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574</v>
      </c>
      <c r="BT13" s="1044"/>
      <c r="BU13" s="1044"/>
      <c r="BV13" s="1044"/>
      <c r="BW13" s="1044"/>
      <c r="BX13" s="1044"/>
      <c r="BY13" s="1044"/>
      <c r="BZ13" s="1044"/>
      <c r="CA13" s="1044"/>
      <c r="CB13" s="1044"/>
      <c r="CC13" s="1044"/>
      <c r="CD13" s="1044"/>
      <c r="CE13" s="1044"/>
      <c r="CF13" s="1044"/>
      <c r="CG13" s="1045"/>
      <c r="CH13" s="1018">
        <v>79</v>
      </c>
      <c r="CI13" s="1019"/>
      <c r="CJ13" s="1019"/>
      <c r="CK13" s="1019"/>
      <c r="CL13" s="1020"/>
      <c r="CM13" s="1018">
        <v>814</v>
      </c>
      <c r="CN13" s="1019"/>
      <c r="CO13" s="1019"/>
      <c r="CP13" s="1019"/>
      <c r="CQ13" s="1020"/>
      <c r="CR13" s="1018">
        <v>100</v>
      </c>
      <c r="CS13" s="1019"/>
      <c r="CT13" s="1019"/>
      <c r="CU13" s="1019"/>
      <c r="CV13" s="1020"/>
      <c r="CW13" s="1018">
        <v>63</v>
      </c>
      <c r="CX13" s="1019"/>
      <c r="CY13" s="1019"/>
      <c r="CZ13" s="1019"/>
      <c r="DA13" s="1020"/>
      <c r="DB13" s="1018" t="s">
        <v>490</v>
      </c>
      <c r="DC13" s="1019"/>
      <c r="DD13" s="1019"/>
      <c r="DE13" s="1019"/>
      <c r="DF13" s="1020"/>
      <c r="DG13" s="1018" t="s">
        <v>490</v>
      </c>
      <c r="DH13" s="1019"/>
      <c r="DI13" s="1019"/>
      <c r="DJ13" s="1019"/>
      <c r="DK13" s="1020"/>
      <c r="DL13" s="1018" t="s">
        <v>490</v>
      </c>
      <c r="DM13" s="1019"/>
      <c r="DN13" s="1019"/>
      <c r="DO13" s="1019"/>
      <c r="DP13" s="1020"/>
      <c r="DQ13" s="1018" t="s">
        <v>490</v>
      </c>
      <c r="DR13" s="1019"/>
      <c r="DS13" s="1019"/>
      <c r="DT13" s="1019"/>
      <c r="DU13" s="1020"/>
      <c r="DV13" s="1021"/>
      <c r="DW13" s="1022"/>
      <c r="DX13" s="1022"/>
      <c r="DY13" s="1022"/>
      <c r="DZ13" s="1023"/>
      <c r="EA13" s="207"/>
    </row>
    <row r="14" spans="1:131" s="208" customFormat="1" ht="26.25" customHeight="1">
      <c r="A14" s="214">
        <v>8</v>
      </c>
      <c r="B14" s="1066" t="s">
        <v>373</v>
      </c>
      <c r="C14" s="1067"/>
      <c r="D14" s="1067"/>
      <c r="E14" s="1067"/>
      <c r="F14" s="1067"/>
      <c r="G14" s="1067"/>
      <c r="H14" s="1067"/>
      <c r="I14" s="1067"/>
      <c r="J14" s="1067"/>
      <c r="K14" s="1067"/>
      <c r="L14" s="1067"/>
      <c r="M14" s="1067"/>
      <c r="N14" s="1067"/>
      <c r="O14" s="1067"/>
      <c r="P14" s="1068"/>
      <c r="Q14" s="1072">
        <v>32901</v>
      </c>
      <c r="R14" s="1073"/>
      <c r="S14" s="1073"/>
      <c r="T14" s="1073"/>
      <c r="U14" s="1073"/>
      <c r="V14" s="1073">
        <v>32901</v>
      </c>
      <c r="W14" s="1073"/>
      <c r="X14" s="1073"/>
      <c r="Y14" s="1073"/>
      <c r="Z14" s="1073"/>
      <c r="AA14" s="1073">
        <v>0</v>
      </c>
      <c r="AB14" s="1073"/>
      <c r="AC14" s="1073"/>
      <c r="AD14" s="1073"/>
      <c r="AE14" s="1074"/>
      <c r="AF14" s="1048" t="s">
        <v>112</v>
      </c>
      <c r="AG14" s="1049"/>
      <c r="AH14" s="1049"/>
      <c r="AI14" s="1049"/>
      <c r="AJ14" s="1050"/>
      <c r="AK14" s="1115">
        <v>32892</v>
      </c>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575</v>
      </c>
      <c r="BT14" s="1044"/>
      <c r="BU14" s="1044"/>
      <c r="BV14" s="1044"/>
      <c r="BW14" s="1044"/>
      <c r="BX14" s="1044"/>
      <c r="BY14" s="1044"/>
      <c r="BZ14" s="1044"/>
      <c r="CA14" s="1044"/>
      <c r="CB14" s="1044"/>
      <c r="CC14" s="1044"/>
      <c r="CD14" s="1044"/>
      <c r="CE14" s="1044"/>
      <c r="CF14" s="1044"/>
      <c r="CG14" s="1045"/>
      <c r="CH14" s="1018">
        <v>130</v>
      </c>
      <c r="CI14" s="1019"/>
      <c r="CJ14" s="1019"/>
      <c r="CK14" s="1019"/>
      <c r="CL14" s="1020"/>
      <c r="CM14" s="1018">
        <v>1041</v>
      </c>
      <c r="CN14" s="1019"/>
      <c r="CO14" s="1019"/>
      <c r="CP14" s="1019"/>
      <c r="CQ14" s="1020"/>
      <c r="CR14" s="1018">
        <v>50</v>
      </c>
      <c r="CS14" s="1019"/>
      <c r="CT14" s="1019"/>
      <c r="CU14" s="1019"/>
      <c r="CV14" s="1020"/>
      <c r="CW14" s="1018">
        <v>0</v>
      </c>
      <c r="CX14" s="1019"/>
      <c r="CY14" s="1019"/>
      <c r="CZ14" s="1019"/>
      <c r="DA14" s="1020"/>
      <c r="DB14" s="1018" t="s">
        <v>490</v>
      </c>
      <c r="DC14" s="1019"/>
      <c r="DD14" s="1019"/>
      <c r="DE14" s="1019"/>
      <c r="DF14" s="1020"/>
      <c r="DG14" s="1018" t="s">
        <v>490</v>
      </c>
      <c r="DH14" s="1019"/>
      <c r="DI14" s="1019"/>
      <c r="DJ14" s="1019"/>
      <c r="DK14" s="1020"/>
      <c r="DL14" s="1018" t="s">
        <v>490</v>
      </c>
      <c r="DM14" s="1019"/>
      <c r="DN14" s="1019"/>
      <c r="DO14" s="1019"/>
      <c r="DP14" s="1020"/>
      <c r="DQ14" s="1018" t="s">
        <v>490</v>
      </c>
      <c r="DR14" s="1019"/>
      <c r="DS14" s="1019"/>
      <c r="DT14" s="1019"/>
      <c r="DU14" s="1020"/>
      <c r="DV14" s="1021"/>
      <c r="DW14" s="1022"/>
      <c r="DX14" s="1022"/>
      <c r="DY14" s="1022"/>
      <c r="DZ14" s="1023"/>
      <c r="EA14" s="207"/>
    </row>
    <row r="15" spans="1:131" s="208" customFormat="1" ht="26.25" customHeight="1">
      <c r="A15" s="214">
        <v>9</v>
      </c>
      <c r="B15" s="1066" t="s">
        <v>374</v>
      </c>
      <c r="C15" s="1067"/>
      <c r="D15" s="1067"/>
      <c r="E15" s="1067"/>
      <c r="F15" s="1067"/>
      <c r="G15" s="1067"/>
      <c r="H15" s="1067"/>
      <c r="I15" s="1067"/>
      <c r="J15" s="1067"/>
      <c r="K15" s="1067"/>
      <c r="L15" s="1067"/>
      <c r="M15" s="1067"/>
      <c r="N15" s="1067"/>
      <c r="O15" s="1067"/>
      <c r="P15" s="1068"/>
      <c r="Q15" s="1072">
        <v>1301</v>
      </c>
      <c r="R15" s="1073"/>
      <c r="S15" s="1073"/>
      <c r="T15" s="1073"/>
      <c r="U15" s="1073"/>
      <c r="V15" s="1073">
        <v>1301</v>
      </c>
      <c r="W15" s="1073"/>
      <c r="X15" s="1073"/>
      <c r="Y15" s="1073"/>
      <c r="Z15" s="1073"/>
      <c r="AA15" s="1073">
        <v>0</v>
      </c>
      <c r="AB15" s="1073"/>
      <c r="AC15" s="1073"/>
      <c r="AD15" s="1073"/>
      <c r="AE15" s="1074"/>
      <c r="AF15" s="1048" t="s">
        <v>112</v>
      </c>
      <c r="AG15" s="1049"/>
      <c r="AH15" s="1049"/>
      <c r="AI15" s="1049"/>
      <c r="AJ15" s="1050"/>
      <c r="AK15" s="1115"/>
      <c r="AL15" s="1116"/>
      <c r="AM15" s="1116"/>
      <c r="AN15" s="1116"/>
      <c r="AO15" s="1116"/>
      <c r="AP15" s="1116">
        <v>15835</v>
      </c>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576</v>
      </c>
      <c r="BT15" s="1044"/>
      <c r="BU15" s="1044"/>
      <c r="BV15" s="1044"/>
      <c r="BW15" s="1044"/>
      <c r="BX15" s="1044"/>
      <c r="BY15" s="1044"/>
      <c r="BZ15" s="1044"/>
      <c r="CA15" s="1044"/>
      <c r="CB15" s="1044"/>
      <c r="CC15" s="1044"/>
      <c r="CD15" s="1044"/>
      <c r="CE15" s="1044"/>
      <c r="CF15" s="1044"/>
      <c r="CG15" s="1045"/>
      <c r="CH15" s="1018">
        <v>2</v>
      </c>
      <c r="CI15" s="1019"/>
      <c r="CJ15" s="1019"/>
      <c r="CK15" s="1019"/>
      <c r="CL15" s="1020"/>
      <c r="CM15" s="1018">
        <v>38</v>
      </c>
      <c r="CN15" s="1019"/>
      <c r="CO15" s="1019"/>
      <c r="CP15" s="1019"/>
      <c r="CQ15" s="1020"/>
      <c r="CR15" s="1018">
        <v>0</v>
      </c>
      <c r="CS15" s="1019"/>
      <c r="CT15" s="1019"/>
      <c r="CU15" s="1019"/>
      <c r="CV15" s="1020"/>
      <c r="CW15" s="1018">
        <v>0</v>
      </c>
      <c r="CX15" s="1019"/>
      <c r="CY15" s="1019"/>
      <c r="CZ15" s="1019"/>
      <c r="DA15" s="1020"/>
      <c r="DB15" s="1018" t="s">
        <v>490</v>
      </c>
      <c r="DC15" s="1019"/>
      <c r="DD15" s="1019"/>
      <c r="DE15" s="1019"/>
      <c r="DF15" s="1020"/>
      <c r="DG15" s="1018" t="s">
        <v>490</v>
      </c>
      <c r="DH15" s="1019"/>
      <c r="DI15" s="1019"/>
      <c r="DJ15" s="1019"/>
      <c r="DK15" s="1020"/>
      <c r="DL15" s="1018" t="s">
        <v>490</v>
      </c>
      <c r="DM15" s="1019"/>
      <c r="DN15" s="1019"/>
      <c r="DO15" s="1019"/>
      <c r="DP15" s="1020"/>
      <c r="DQ15" s="1018" t="s">
        <v>490</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577</v>
      </c>
      <c r="BT16" s="1044"/>
      <c r="BU16" s="1044"/>
      <c r="BV16" s="1044"/>
      <c r="BW16" s="1044"/>
      <c r="BX16" s="1044"/>
      <c r="BY16" s="1044"/>
      <c r="BZ16" s="1044"/>
      <c r="CA16" s="1044"/>
      <c r="CB16" s="1044"/>
      <c r="CC16" s="1044"/>
      <c r="CD16" s="1044"/>
      <c r="CE16" s="1044"/>
      <c r="CF16" s="1044"/>
      <c r="CG16" s="1045"/>
      <c r="CH16" s="1018">
        <v>4</v>
      </c>
      <c r="CI16" s="1019"/>
      <c r="CJ16" s="1019"/>
      <c r="CK16" s="1019"/>
      <c r="CL16" s="1020"/>
      <c r="CM16" s="1018">
        <v>103</v>
      </c>
      <c r="CN16" s="1019"/>
      <c r="CO16" s="1019"/>
      <c r="CP16" s="1019"/>
      <c r="CQ16" s="1020"/>
      <c r="CR16" s="1018">
        <v>6</v>
      </c>
      <c r="CS16" s="1019"/>
      <c r="CT16" s="1019"/>
      <c r="CU16" s="1019"/>
      <c r="CV16" s="1020"/>
      <c r="CW16" s="1018">
        <v>0</v>
      </c>
      <c r="CX16" s="1019"/>
      <c r="CY16" s="1019"/>
      <c r="CZ16" s="1019"/>
      <c r="DA16" s="1020"/>
      <c r="DB16" s="1018" t="s">
        <v>490</v>
      </c>
      <c r="DC16" s="1019"/>
      <c r="DD16" s="1019"/>
      <c r="DE16" s="1019"/>
      <c r="DF16" s="1020"/>
      <c r="DG16" s="1018" t="s">
        <v>490</v>
      </c>
      <c r="DH16" s="1019"/>
      <c r="DI16" s="1019"/>
      <c r="DJ16" s="1019"/>
      <c r="DK16" s="1020"/>
      <c r="DL16" s="1018" t="s">
        <v>490</v>
      </c>
      <c r="DM16" s="1019"/>
      <c r="DN16" s="1019"/>
      <c r="DO16" s="1019"/>
      <c r="DP16" s="1020"/>
      <c r="DQ16" s="1018" t="s">
        <v>490</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578</v>
      </c>
      <c r="BT17" s="1044"/>
      <c r="BU17" s="1044"/>
      <c r="BV17" s="1044"/>
      <c r="BW17" s="1044"/>
      <c r="BX17" s="1044"/>
      <c r="BY17" s="1044"/>
      <c r="BZ17" s="1044"/>
      <c r="CA17" s="1044"/>
      <c r="CB17" s="1044"/>
      <c r="CC17" s="1044"/>
      <c r="CD17" s="1044"/>
      <c r="CE17" s="1044"/>
      <c r="CF17" s="1044"/>
      <c r="CG17" s="1045"/>
      <c r="CH17" s="1018">
        <v>16</v>
      </c>
      <c r="CI17" s="1019"/>
      <c r="CJ17" s="1019"/>
      <c r="CK17" s="1019"/>
      <c r="CL17" s="1020"/>
      <c r="CM17" s="1018">
        <v>156</v>
      </c>
      <c r="CN17" s="1019"/>
      <c r="CO17" s="1019"/>
      <c r="CP17" s="1019"/>
      <c r="CQ17" s="1020"/>
      <c r="CR17" s="1018">
        <v>7</v>
      </c>
      <c r="CS17" s="1019"/>
      <c r="CT17" s="1019"/>
      <c r="CU17" s="1019"/>
      <c r="CV17" s="1020"/>
      <c r="CW17" s="1018">
        <v>0</v>
      </c>
      <c r="CX17" s="1019"/>
      <c r="CY17" s="1019"/>
      <c r="CZ17" s="1019"/>
      <c r="DA17" s="1020"/>
      <c r="DB17" s="1018" t="s">
        <v>490</v>
      </c>
      <c r="DC17" s="1019"/>
      <c r="DD17" s="1019"/>
      <c r="DE17" s="1019"/>
      <c r="DF17" s="1020"/>
      <c r="DG17" s="1018" t="s">
        <v>490</v>
      </c>
      <c r="DH17" s="1019"/>
      <c r="DI17" s="1019"/>
      <c r="DJ17" s="1019"/>
      <c r="DK17" s="1020"/>
      <c r="DL17" s="1018" t="s">
        <v>490</v>
      </c>
      <c r="DM17" s="1019"/>
      <c r="DN17" s="1019"/>
      <c r="DO17" s="1019"/>
      <c r="DP17" s="1020"/>
      <c r="DQ17" s="1018" t="s">
        <v>490</v>
      </c>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t="s">
        <v>579</v>
      </c>
      <c r="BT18" s="1044"/>
      <c r="BU18" s="1044"/>
      <c r="BV18" s="1044"/>
      <c r="BW18" s="1044"/>
      <c r="BX18" s="1044"/>
      <c r="BY18" s="1044"/>
      <c r="BZ18" s="1044"/>
      <c r="CA18" s="1044"/>
      <c r="CB18" s="1044"/>
      <c r="CC18" s="1044"/>
      <c r="CD18" s="1044"/>
      <c r="CE18" s="1044"/>
      <c r="CF18" s="1044"/>
      <c r="CG18" s="1045"/>
      <c r="CH18" s="1018">
        <v>15</v>
      </c>
      <c r="CI18" s="1019"/>
      <c r="CJ18" s="1019"/>
      <c r="CK18" s="1019"/>
      <c r="CL18" s="1020"/>
      <c r="CM18" s="1018">
        <v>932</v>
      </c>
      <c r="CN18" s="1019"/>
      <c r="CO18" s="1019"/>
      <c r="CP18" s="1019"/>
      <c r="CQ18" s="1020"/>
      <c r="CR18" s="1018">
        <v>20</v>
      </c>
      <c r="CS18" s="1019"/>
      <c r="CT18" s="1019"/>
      <c r="CU18" s="1019"/>
      <c r="CV18" s="1020"/>
      <c r="CW18" s="1018">
        <v>0</v>
      </c>
      <c r="CX18" s="1019"/>
      <c r="CY18" s="1019"/>
      <c r="CZ18" s="1019"/>
      <c r="DA18" s="1020"/>
      <c r="DB18" s="1018" t="s">
        <v>490</v>
      </c>
      <c r="DC18" s="1019"/>
      <c r="DD18" s="1019"/>
      <c r="DE18" s="1019"/>
      <c r="DF18" s="1020"/>
      <c r="DG18" s="1018">
        <v>8601</v>
      </c>
      <c r="DH18" s="1019"/>
      <c r="DI18" s="1019"/>
      <c r="DJ18" s="1019"/>
      <c r="DK18" s="1020"/>
      <c r="DL18" s="1018" t="s">
        <v>490</v>
      </c>
      <c r="DM18" s="1019"/>
      <c r="DN18" s="1019"/>
      <c r="DO18" s="1019"/>
      <c r="DP18" s="1020"/>
      <c r="DQ18" s="1018" t="s">
        <v>490</v>
      </c>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t="s">
        <v>580</v>
      </c>
      <c r="BT19" s="1044"/>
      <c r="BU19" s="1044"/>
      <c r="BV19" s="1044"/>
      <c r="BW19" s="1044"/>
      <c r="BX19" s="1044"/>
      <c r="BY19" s="1044"/>
      <c r="BZ19" s="1044"/>
      <c r="CA19" s="1044"/>
      <c r="CB19" s="1044"/>
      <c r="CC19" s="1044"/>
      <c r="CD19" s="1044"/>
      <c r="CE19" s="1044"/>
      <c r="CF19" s="1044"/>
      <c r="CG19" s="1045"/>
      <c r="CH19" s="1018">
        <v>42</v>
      </c>
      <c r="CI19" s="1019"/>
      <c r="CJ19" s="1019"/>
      <c r="CK19" s="1019"/>
      <c r="CL19" s="1020"/>
      <c r="CM19" s="1018">
        <v>3091</v>
      </c>
      <c r="CN19" s="1019"/>
      <c r="CO19" s="1019"/>
      <c r="CP19" s="1019"/>
      <c r="CQ19" s="1020"/>
      <c r="CR19" s="1018">
        <v>1540</v>
      </c>
      <c r="CS19" s="1019"/>
      <c r="CT19" s="1019"/>
      <c r="CU19" s="1019"/>
      <c r="CV19" s="1020"/>
      <c r="CW19" s="1018">
        <v>0</v>
      </c>
      <c r="CX19" s="1019"/>
      <c r="CY19" s="1019"/>
      <c r="CZ19" s="1019"/>
      <c r="DA19" s="1020"/>
      <c r="DB19" s="1018" t="s">
        <v>490</v>
      </c>
      <c r="DC19" s="1019"/>
      <c r="DD19" s="1019"/>
      <c r="DE19" s="1019"/>
      <c r="DF19" s="1020"/>
      <c r="DG19" s="1018" t="s">
        <v>490</v>
      </c>
      <c r="DH19" s="1019"/>
      <c r="DI19" s="1019"/>
      <c r="DJ19" s="1019"/>
      <c r="DK19" s="1020"/>
      <c r="DL19" s="1018" t="s">
        <v>490</v>
      </c>
      <c r="DM19" s="1019"/>
      <c r="DN19" s="1019"/>
      <c r="DO19" s="1019"/>
      <c r="DP19" s="1020"/>
      <c r="DQ19" s="1018" t="s">
        <v>490</v>
      </c>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t="s">
        <v>581</v>
      </c>
      <c r="BT20" s="1044"/>
      <c r="BU20" s="1044"/>
      <c r="BV20" s="1044"/>
      <c r="BW20" s="1044"/>
      <c r="BX20" s="1044"/>
      <c r="BY20" s="1044"/>
      <c r="BZ20" s="1044"/>
      <c r="CA20" s="1044"/>
      <c r="CB20" s="1044"/>
      <c r="CC20" s="1044"/>
      <c r="CD20" s="1044"/>
      <c r="CE20" s="1044"/>
      <c r="CF20" s="1044"/>
      <c r="CG20" s="1045"/>
      <c r="CH20" s="1018">
        <v>4</v>
      </c>
      <c r="CI20" s="1019"/>
      <c r="CJ20" s="1019"/>
      <c r="CK20" s="1019"/>
      <c r="CL20" s="1020"/>
      <c r="CM20" s="1018">
        <v>71</v>
      </c>
      <c r="CN20" s="1019"/>
      <c r="CO20" s="1019"/>
      <c r="CP20" s="1019"/>
      <c r="CQ20" s="1020"/>
      <c r="CR20" s="1018">
        <v>57</v>
      </c>
      <c r="CS20" s="1019"/>
      <c r="CT20" s="1019"/>
      <c r="CU20" s="1019"/>
      <c r="CV20" s="1020"/>
      <c r="CW20" s="1018">
        <v>0</v>
      </c>
      <c r="CX20" s="1019"/>
      <c r="CY20" s="1019"/>
      <c r="CZ20" s="1019"/>
      <c r="DA20" s="1020"/>
      <c r="DB20" s="1018" t="s">
        <v>490</v>
      </c>
      <c r="DC20" s="1019"/>
      <c r="DD20" s="1019"/>
      <c r="DE20" s="1019"/>
      <c r="DF20" s="1020"/>
      <c r="DG20" s="1018" t="s">
        <v>490</v>
      </c>
      <c r="DH20" s="1019"/>
      <c r="DI20" s="1019"/>
      <c r="DJ20" s="1019"/>
      <c r="DK20" s="1020"/>
      <c r="DL20" s="1018" t="s">
        <v>490</v>
      </c>
      <c r="DM20" s="1019"/>
      <c r="DN20" s="1019"/>
      <c r="DO20" s="1019"/>
      <c r="DP20" s="1020"/>
      <c r="DQ20" s="1018" t="s">
        <v>490</v>
      </c>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t="s">
        <v>582</v>
      </c>
      <c r="BT21" s="1044"/>
      <c r="BU21" s="1044"/>
      <c r="BV21" s="1044"/>
      <c r="BW21" s="1044"/>
      <c r="BX21" s="1044"/>
      <c r="BY21" s="1044"/>
      <c r="BZ21" s="1044"/>
      <c r="CA21" s="1044"/>
      <c r="CB21" s="1044"/>
      <c r="CC21" s="1044"/>
      <c r="CD21" s="1044"/>
      <c r="CE21" s="1044"/>
      <c r="CF21" s="1044"/>
      <c r="CG21" s="1045"/>
      <c r="CH21" s="1018">
        <v>-269</v>
      </c>
      <c r="CI21" s="1019"/>
      <c r="CJ21" s="1019"/>
      <c r="CK21" s="1019"/>
      <c r="CL21" s="1020"/>
      <c r="CM21" s="1018">
        <v>1363</v>
      </c>
      <c r="CN21" s="1019"/>
      <c r="CO21" s="1019"/>
      <c r="CP21" s="1019"/>
      <c r="CQ21" s="1020"/>
      <c r="CR21" s="1018">
        <v>2322</v>
      </c>
      <c r="CS21" s="1019"/>
      <c r="CT21" s="1019"/>
      <c r="CU21" s="1019"/>
      <c r="CV21" s="1020"/>
      <c r="CW21" s="1018">
        <v>0</v>
      </c>
      <c r="CX21" s="1019"/>
      <c r="CY21" s="1019"/>
      <c r="CZ21" s="1019"/>
      <c r="DA21" s="1020"/>
      <c r="DB21" s="1018">
        <v>15835</v>
      </c>
      <c r="DC21" s="1019"/>
      <c r="DD21" s="1019"/>
      <c r="DE21" s="1019"/>
      <c r="DF21" s="1020"/>
      <c r="DG21" s="1018" t="s">
        <v>490</v>
      </c>
      <c r="DH21" s="1019"/>
      <c r="DI21" s="1019"/>
      <c r="DJ21" s="1019"/>
      <c r="DK21" s="1020"/>
      <c r="DL21" s="1018" t="s">
        <v>490</v>
      </c>
      <c r="DM21" s="1019"/>
      <c r="DN21" s="1019"/>
      <c r="DO21" s="1019"/>
      <c r="DP21" s="1020"/>
      <c r="DQ21" s="1018" t="s">
        <v>490</v>
      </c>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376</v>
      </c>
      <c r="B23" s="973" t="s">
        <v>377</v>
      </c>
      <c r="C23" s="974"/>
      <c r="D23" s="974"/>
      <c r="E23" s="974"/>
      <c r="F23" s="974"/>
      <c r="G23" s="974"/>
      <c r="H23" s="974"/>
      <c r="I23" s="974"/>
      <c r="J23" s="974"/>
      <c r="K23" s="974"/>
      <c r="L23" s="974"/>
      <c r="M23" s="974"/>
      <c r="N23" s="974"/>
      <c r="O23" s="974"/>
      <c r="P23" s="975"/>
      <c r="Q23" s="1097">
        <v>324105</v>
      </c>
      <c r="R23" s="1098"/>
      <c r="S23" s="1098"/>
      <c r="T23" s="1098"/>
      <c r="U23" s="1098"/>
      <c r="V23" s="1098">
        <v>313817</v>
      </c>
      <c r="W23" s="1098"/>
      <c r="X23" s="1098"/>
      <c r="Y23" s="1098"/>
      <c r="Z23" s="1098"/>
      <c r="AA23" s="1098">
        <v>10288</v>
      </c>
      <c r="AB23" s="1098"/>
      <c r="AC23" s="1098"/>
      <c r="AD23" s="1098"/>
      <c r="AE23" s="1099"/>
      <c r="AF23" s="1100">
        <v>8205</v>
      </c>
      <c r="AG23" s="1098"/>
      <c r="AH23" s="1098"/>
      <c r="AI23" s="1098"/>
      <c r="AJ23" s="1101"/>
      <c r="AK23" s="1102"/>
      <c r="AL23" s="1103"/>
      <c r="AM23" s="1103"/>
      <c r="AN23" s="1103"/>
      <c r="AO23" s="1103"/>
      <c r="AP23" s="1098">
        <v>327125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380</v>
      </c>
      <c r="R26" s="1031"/>
      <c r="S26" s="1031"/>
      <c r="T26" s="1031"/>
      <c r="U26" s="1032"/>
      <c r="V26" s="1030" t="s">
        <v>381</v>
      </c>
      <c r="W26" s="1031"/>
      <c r="X26" s="1031"/>
      <c r="Y26" s="1031"/>
      <c r="Z26" s="1032"/>
      <c r="AA26" s="1030" t="s">
        <v>382</v>
      </c>
      <c r="AB26" s="1031"/>
      <c r="AC26" s="1031"/>
      <c r="AD26" s="1031"/>
      <c r="AE26" s="1031"/>
      <c r="AF26" s="1088" t="s">
        <v>383</v>
      </c>
      <c r="AG26" s="1037"/>
      <c r="AH26" s="1037"/>
      <c r="AI26" s="1037"/>
      <c r="AJ26" s="1089"/>
      <c r="AK26" s="1031" t="s">
        <v>384</v>
      </c>
      <c r="AL26" s="1031"/>
      <c r="AM26" s="1031"/>
      <c r="AN26" s="1031"/>
      <c r="AO26" s="1032"/>
      <c r="AP26" s="1030" t="s">
        <v>385</v>
      </c>
      <c r="AQ26" s="1031"/>
      <c r="AR26" s="1031"/>
      <c r="AS26" s="1031"/>
      <c r="AT26" s="1032"/>
      <c r="AU26" s="1030" t="s">
        <v>386</v>
      </c>
      <c r="AV26" s="1031"/>
      <c r="AW26" s="1031"/>
      <c r="AX26" s="1031"/>
      <c r="AY26" s="1032"/>
      <c r="AZ26" s="1030" t="s">
        <v>387</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388</v>
      </c>
      <c r="C28" s="1080"/>
      <c r="D28" s="1080"/>
      <c r="E28" s="1080"/>
      <c r="F28" s="1080"/>
      <c r="G28" s="1080"/>
      <c r="H28" s="1080"/>
      <c r="I28" s="1080"/>
      <c r="J28" s="1080"/>
      <c r="K28" s="1080"/>
      <c r="L28" s="1080"/>
      <c r="M28" s="1080"/>
      <c r="N28" s="1080"/>
      <c r="O28" s="1080"/>
      <c r="P28" s="1081"/>
      <c r="Q28" s="1082">
        <v>84788</v>
      </c>
      <c r="R28" s="1083"/>
      <c r="S28" s="1083"/>
      <c r="T28" s="1083"/>
      <c r="U28" s="1083"/>
      <c r="V28" s="1083">
        <v>82642</v>
      </c>
      <c r="W28" s="1083"/>
      <c r="X28" s="1083"/>
      <c r="Y28" s="1083"/>
      <c r="Z28" s="1083"/>
      <c r="AA28" s="1083">
        <v>2146</v>
      </c>
      <c r="AB28" s="1083"/>
      <c r="AC28" s="1083"/>
      <c r="AD28" s="1083"/>
      <c r="AE28" s="1084"/>
      <c r="AF28" s="1085">
        <v>2146</v>
      </c>
      <c r="AG28" s="1083"/>
      <c r="AH28" s="1083"/>
      <c r="AI28" s="1083"/>
      <c r="AJ28" s="1086"/>
      <c r="AK28" s="1087">
        <v>8511</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389</v>
      </c>
      <c r="C29" s="1067"/>
      <c r="D29" s="1067"/>
      <c r="E29" s="1067"/>
      <c r="F29" s="1067"/>
      <c r="G29" s="1067"/>
      <c r="H29" s="1067"/>
      <c r="I29" s="1067"/>
      <c r="J29" s="1067"/>
      <c r="K29" s="1067"/>
      <c r="L29" s="1067"/>
      <c r="M29" s="1067"/>
      <c r="N29" s="1067"/>
      <c r="O29" s="1067"/>
      <c r="P29" s="1068"/>
      <c r="Q29" s="1072">
        <v>57639</v>
      </c>
      <c r="R29" s="1073"/>
      <c r="S29" s="1073"/>
      <c r="T29" s="1073"/>
      <c r="U29" s="1073"/>
      <c r="V29" s="1073">
        <v>56767</v>
      </c>
      <c r="W29" s="1073"/>
      <c r="X29" s="1073"/>
      <c r="Y29" s="1073"/>
      <c r="Z29" s="1073"/>
      <c r="AA29" s="1073">
        <v>872</v>
      </c>
      <c r="AB29" s="1073"/>
      <c r="AC29" s="1073"/>
      <c r="AD29" s="1073"/>
      <c r="AE29" s="1074"/>
      <c r="AF29" s="1048">
        <v>872</v>
      </c>
      <c r="AG29" s="1049"/>
      <c r="AH29" s="1049"/>
      <c r="AI29" s="1049"/>
      <c r="AJ29" s="1050"/>
      <c r="AK29" s="1009">
        <v>8065</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390</v>
      </c>
      <c r="C30" s="1067"/>
      <c r="D30" s="1067"/>
      <c r="E30" s="1067"/>
      <c r="F30" s="1067"/>
      <c r="G30" s="1067"/>
      <c r="H30" s="1067"/>
      <c r="I30" s="1067"/>
      <c r="J30" s="1067"/>
      <c r="K30" s="1067"/>
      <c r="L30" s="1067"/>
      <c r="M30" s="1067"/>
      <c r="N30" s="1067"/>
      <c r="O30" s="1067"/>
      <c r="P30" s="1068"/>
      <c r="Q30" s="1072">
        <v>8378</v>
      </c>
      <c r="R30" s="1073"/>
      <c r="S30" s="1073"/>
      <c r="T30" s="1073"/>
      <c r="U30" s="1073"/>
      <c r="V30" s="1073">
        <v>8369</v>
      </c>
      <c r="W30" s="1073"/>
      <c r="X30" s="1073"/>
      <c r="Y30" s="1073"/>
      <c r="Z30" s="1073"/>
      <c r="AA30" s="1073">
        <v>9</v>
      </c>
      <c r="AB30" s="1073"/>
      <c r="AC30" s="1073"/>
      <c r="AD30" s="1073"/>
      <c r="AE30" s="1074"/>
      <c r="AF30" s="1048">
        <v>9</v>
      </c>
      <c r="AG30" s="1049"/>
      <c r="AH30" s="1049"/>
      <c r="AI30" s="1049"/>
      <c r="AJ30" s="1050"/>
      <c r="AK30" s="1009">
        <v>1600</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391</v>
      </c>
      <c r="C31" s="1067"/>
      <c r="D31" s="1067"/>
      <c r="E31" s="1067"/>
      <c r="F31" s="1067"/>
      <c r="G31" s="1067"/>
      <c r="H31" s="1067"/>
      <c r="I31" s="1067"/>
      <c r="J31" s="1067"/>
      <c r="K31" s="1067"/>
      <c r="L31" s="1067"/>
      <c r="M31" s="1067"/>
      <c r="N31" s="1067"/>
      <c r="O31" s="1067"/>
      <c r="P31" s="1068"/>
      <c r="Q31" s="1072">
        <v>15330</v>
      </c>
      <c r="R31" s="1073"/>
      <c r="S31" s="1073"/>
      <c r="T31" s="1073"/>
      <c r="U31" s="1073"/>
      <c r="V31" s="1073">
        <v>13188</v>
      </c>
      <c r="W31" s="1073"/>
      <c r="X31" s="1073"/>
      <c r="Y31" s="1073"/>
      <c r="Z31" s="1073"/>
      <c r="AA31" s="1073">
        <v>2142</v>
      </c>
      <c r="AB31" s="1073"/>
      <c r="AC31" s="1073"/>
      <c r="AD31" s="1073"/>
      <c r="AE31" s="1074"/>
      <c r="AF31" s="1048">
        <v>11103</v>
      </c>
      <c r="AG31" s="1049"/>
      <c r="AH31" s="1049"/>
      <c r="AI31" s="1049"/>
      <c r="AJ31" s="1050"/>
      <c r="AK31" s="1009">
        <v>143</v>
      </c>
      <c r="AL31" s="1000"/>
      <c r="AM31" s="1000"/>
      <c r="AN31" s="1000"/>
      <c r="AO31" s="1000"/>
      <c r="AP31" s="1000">
        <v>24237</v>
      </c>
      <c r="AQ31" s="1000"/>
      <c r="AR31" s="1000"/>
      <c r="AS31" s="1000"/>
      <c r="AT31" s="1000"/>
      <c r="AU31" s="1000">
        <v>218</v>
      </c>
      <c r="AV31" s="1000"/>
      <c r="AW31" s="1000"/>
      <c r="AX31" s="1000"/>
      <c r="AY31" s="1000"/>
      <c r="AZ31" s="1071"/>
      <c r="BA31" s="1071"/>
      <c r="BB31" s="1071"/>
      <c r="BC31" s="1071"/>
      <c r="BD31" s="1071"/>
      <c r="BE31" s="1061" t="s">
        <v>392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393</v>
      </c>
      <c r="C32" s="1067"/>
      <c r="D32" s="1067"/>
      <c r="E32" s="1067"/>
      <c r="F32" s="1067"/>
      <c r="G32" s="1067"/>
      <c r="H32" s="1067"/>
      <c r="I32" s="1067"/>
      <c r="J32" s="1067"/>
      <c r="K32" s="1067"/>
      <c r="L32" s="1067"/>
      <c r="M32" s="1067"/>
      <c r="N32" s="1067"/>
      <c r="O32" s="1067"/>
      <c r="P32" s="1068"/>
      <c r="Q32" s="1072">
        <v>224</v>
      </c>
      <c r="R32" s="1073"/>
      <c r="S32" s="1073"/>
      <c r="T32" s="1073"/>
      <c r="U32" s="1073"/>
      <c r="V32" s="1073">
        <v>192</v>
      </c>
      <c r="W32" s="1073"/>
      <c r="X32" s="1073"/>
      <c r="Y32" s="1073"/>
      <c r="Z32" s="1073"/>
      <c r="AA32" s="1073">
        <v>32</v>
      </c>
      <c r="AB32" s="1073"/>
      <c r="AC32" s="1073"/>
      <c r="AD32" s="1073"/>
      <c r="AE32" s="1074"/>
      <c r="AF32" s="1048">
        <v>883</v>
      </c>
      <c r="AG32" s="1049"/>
      <c r="AH32" s="1049"/>
      <c r="AI32" s="1049"/>
      <c r="AJ32" s="1050"/>
      <c r="AK32" s="1009">
        <v>1</v>
      </c>
      <c r="AL32" s="1000"/>
      <c r="AM32" s="1000"/>
      <c r="AN32" s="1000"/>
      <c r="AO32" s="1000"/>
      <c r="AP32" s="1000">
        <v>34</v>
      </c>
      <c r="AQ32" s="1000"/>
      <c r="AR32" s="1000"/>
      <c r="AS32" s="1000"/>
      <c r="AT32" s="1000"/>
      <c r="AU32" s="1000">
        <v>1</v>
      </c>
      <c r="AV32" s="1000"/>
      <c r="AW32" s="1000"/>
      <c r="AX32" s="1000"/>
      <c r="AY32" s="1000"/>
      <c r="AZ32" s="1071"/>
      <c r="BA32" s="1071"/>
      <c r="BB32" s="1071"/>
      <c r="BC32" s="1071"/>
      <c r="BD32" s="1071"/>
      <c r="BE32" s="1061" t="s">
        <v>392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394</v>
      </c>
      <c r="C33" s="1067"/>
      <c r="D33" s="1067"/>
      <c r="E33" s="1067"/>
      <c r="F33" s="1067"/>
      <c r="G33" s="1067"/>
      <c r="H33" s="1067"/>
      <c r="I33" s="1067"/>
      <c r="J33" s="1067"/>
      <c r="K33" s="1067"/>
      <c r="L33" s="1067"/>
      <c r="M33" s="1067"/>
      <c r="N33" s="1067"/>
      <c r="O33" s="1067"/>
      <c r="P33" s="1068"/>
      <c r="Q33" s="1072">
        <v>17</v>
      </c>
      <c r="R33" s="1073"/>
      <c r="S33" s="1073"/>
      <c r="T33" s="1073"/>
      <c r="U33" s="1073"/>
      <c r="V33" s="1073">
        <v>50</v>
      </c>
      <c r="W33" s="1073"/>
      <c r="X33" s="1073"/>
      <c r="Y33" s="1073"/>
      <c r="Z33" s="1073"/>
      <c r="AA33" s="1073">
        <v>-33</v>
      </c>
      <c r="AB33" s="1073"/>
      <c r="AC33" s="1073"/>
      <c r="AD33" s="1073"/>
      <c r="AE33" s="1074"/>
      <c r="AF33" s="1048" t="s">
        <v>112</v>
      </c>
      <c r="AG33" s="1049"/>
      <c r="AH33" s="1049"/>
      <c r="AI33" s="1049"/>
      <c r="AJ33" s="1050"/>
      <c r="AK33" s="1009">
        <v>17</v>
      </c>
      <c r="AL33" s="1000"/>
      <c r="AM33" s="1000"/>
      <c r="AN33" s="1000"/>
      <c r="AO33" s="1000"/>
      <c r="AP33" s="1000">
        <v>627</v>
      </c>
      <c r="AQ33" s="1000"/>
      <c r="AR33" s="1000"/>
      <c r="AS33" s="1000"/>
      <c r="AT33" s="1000"/>
      <c r="AU33" s="1000">
        <v>508</v>
      </c>
      <c r="AV33" s="1000"/>
      <c r="AW33" s="1000"/>
      <c r="AX33" s="1000"/>
      <c r="AY33" s="1000"/>
      <c r="AZ33" s="1071"/>
      <c r="BA33" s="1071"/>
      <c r="BB33" s="1071"/>
      <c r="BC33" s="1071"/>
      <c r="BD33" s="1071"/>
      <c r="BE33" s="1061" t="s">
        <v>392</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395</v>
      </c>
      <c r="C34" s="1067"/>
      <c r="D34" s="1067"/>
      <c r="E34" s="1067"/>
      <c r="F34" s="1067"/>
      <c r="G34" s="1067"/>
      <c r="H34" s="1067"/>
      <c r="I34" s="1067"/>
      <c r="J34" s="1067"/>
      <c r="K34" s="1067"/>
      <c r="L34" s="1067"/>
      <c r="M34" s="1067"/>
      <c r="N34" s="1067"/>
      <c r="O34" s="1067"/>
      <c r="P34" s="1068"/>
      <c r="Q34" s="1072">
        <v>810</v>
      </c>
      <c r="R34" s="1073"/>
      <c r="S34" s="1073"/>
      <c r="T34" s="1073"/>
      <c r="U34" s="1073"/>
      <c r="V34" s="1073">
        <v>699</v>
      </c>
      <c r="W34" s="1073"/>
      <c r="X34" s="1073"/>
      <c r="Y34" s="1073"/>
      <c r="Z34" s="1073"/>
      <c r="AA34" s="1073">
        <v>111</v>
      </c>
      <c r="AB34" s="1073"/>
      <c r="AC34" s="1073"/>
      <c r="AD34" s="1073"/>
      <c r="AE34" s="1074"/>
      <c r="AF34" s="1048">
        <v>2679</v>
      </c>
      <c r="AG34" s="1049"/>
      <c r="AH34" s="1049"/>
      <c r="AI34" s="1049"/>
      <c r="AJ34" s="1050"/>
      <c r="AK34" s="1009">
        <v>146</v>
      </c>
      <c r="AL34" s="1000"/>
      <c r="AM34" s="1000"/>
      <c r="AN34" s="1000"/>
      <c r="AO34" s="1000"/>
      <c r="AP34" s="1000">
        <v>768</v>
      </c>
      <c r="AQ34" s="1000"/>
      <c r="AR34" s="1000"/>
      <c r="AS34" s="1000"/>
      <c r="AT34" s="1000"/>
      <c r="AU34" s="1000">
        <v>408</v>
      </c>
      <c r="AV34" s="1000"/>
      <c r="AW34" s="1000"/>
      <c r="AX34" s="1000"/>
      <c r="AY34" s="1000"/>
      <c r="AZ34" s="1071"/>
      <c r="BA34" s="1071"/>
      <c r="BB34" s="1071"/>
      <c r="BC34" s="1071"/>
      <c r="BD34" s="1071"/>
      <c r="BE34" s="1061" t="s">
        <v>392</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396</v>
      </c>
      <c r="C35" s="1067"/>
      <c r="D35" s="1067"/>
      <c r="E35" s="1067"/>
      <c r="F35" s="1067"/>
      <c r="G35" s="1067"/>
      <c r="H35" s="1067"/>
      <c r="I35" s="1067"/>
      <c r="J35" s="1067"/>
      <c r="K35" s="1067"/>
      <c r="L35" s="1067"/>
      <c r="M35" s="1067"/>
      <c r="N35" s="1067"/>
      <c r="O35" s="1067"/>
      <c r="P35" s="1068"/>
      <c r="Q35" s="1072">
        <v>20120</v>
      </c>
      <c r="R35" s="1073"/>
      <c r="S35" s="1073"/>
      <c r="T35" s="1073"/>
      <c r="U35" s="1073"/>
      <c r="V35" s="1073">
        <v>20120</v>
      </c>
      <c r="W35" s="1073"/>
      <c r="X35" s="1073"/>
      <c r="Y35" s="1073"/>
      <c r="Z35" s="1073"/>
      <c r="AA35" s="1073">
        <v>0</v>
      </c>
      <c r="AB35" s="1073"/>
      <c r="AC35" s="1073"/>
      <c r="AD35" s="1073"/>
      <c r="AE35" s="1074"/>
      <c r="AF35" s="1048">
        <v>373</v>
      </c>
      <c r="AG35" s="1049"/>
      <c r="AH35" s="1049"/>
      <c r="AI35" s="1049"/>
      <c r="AJ35" s="1050"/>
      <c r="AK35" s="1009">
        <v>9734</v>
      </c>
      <c r="AL35" s="1000"/>
      <c r="AM35" s="1000"/>
      <c r="AN35" s="1000"/>
      <c r="AO35" s="1000"/>
      <c r="AP35" s="1000">
        <v>223964</v>
      </c>
      <c r="AQ35" s="1000"/>
      <c r="AR35" s="1000"/>
      <c r="AS35" s="1000"/>
      <c r="AT35" s="1000"/>
      <c r="AU35" s="1000">
        <v>108519</v>
      </c>
      <c r="AV35" s="1000"/>
      <c r="AW35" s="1000"/>
      <c r="AX35" s="1000"/>
      <c r="AY35" s="1000"/>
      <c r="AZ35" s="1071"/>
      <c r="BA35" s="1071"/>
      <c r="BB35" s="1071"/>
      <c r="BC35" s="1071"/>
      <c r="BD35" s="1071"/>
      <c r="BE35" s="1061" t="s">
        <v>392</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397</v>
      </c>
      <c r="C36" s="1067"/>
      <c r="D36" s="1067"/>
      <c r="E36" s="1067"/>
      <c r="F36" s="1067"/>
      <c r="G36" s="1067"/>
      <c r="H36" s="1067"/>
      <c r="I36" s="1067"/>
      <c r="J36" s="1067"/>
      <c r="K36" s="1067"/>
      <c r="L36" s="1067"/>
      <c r="M36" s="1067"/>
      <c r="N36" s="1067"/>
      <c r="O36" s="1067"/>
      <c r="P36" s="1068"/>
      <c r="Q36" s="1072">
        <v>2231</v>
      </c>
      <c r="R36" s="1073"/>
      <c r="S36" s="1073"/>
      <c r="T36" s="1073"/>
      <c r="U36" s="1073"/>
      <c r="V36" s="1073">
        <v>2231</v>
      </c>
      <c r="W36" s="1073"/>
      <c r="X36" s="1073"/>
      <c r="Y36" s="1073"/>
      <c r="Z36" s="1073"/>
      <c r="AA36" s="1073">
        <v>0</v>
      </c>
      <c r="AB36" s="1073"/>
      <c r="AC36" s="1073"/>
      <c r="AD36" s="1073"/>
      <c r="AE36" s="1074"/>
      <c r="AF36" s="1048" t="s">
        <v>112</v>
      </c>
      <c r="AG36" s="1049"/>
      <c r="AH36" s="1049"/>
      <c r="AI36" s="1049"/>
      <c r="AJ36" s="1050"/>
      <c r="AK36" s="1009">
        <v>210</v>
      </c>
      <c r="AL36" s="1000"/>
      <c r="AM36" s="1000"/>
      <c r="AN36" s="1000"/>
      <c r="AO36" s="1000"/>
      <c r="AP36" s="1000">
        <v>1094</v>
      </c>
      <c r="AQ36" s="1000"/>
      <c r="AR36" s="1000"/>
      <c r="AS36" s="1000"/>
      <c r="AT36" s="1000"/>
      <c r="AU36" s="1000">
        <v>424</v>
      </c>
      <c r="AV36" s="1000"/>
      <c r="AW36" s="1000"/>
      <c r="AX36" s="1000"/>
      <c r="AY36" s="1000"/>
      <c r="AZ36" s="1071"/>
      <c r="BA36" s="1071"/>
      <c r="BB36" s="1071"/>
      <c r="BC36" s="1071"/>
      <c r="BD36" s="1071"/>
      <c r="BE36" s="1061" t="s">
        <v>398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376</v>
      </c>
      <c r="B63" s="973" t="s">
        <v>400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18065</v>
      </c>
      <c r="AG63" s="988"/>
      <c r="AH63" s="988"/>
      <c r="AI63" s="988"/>
      <c r="AJ63" s="1059"/>
      <c r="AK63" s="1060"/>
      <c r="AL63" s="992"/>
      <c r="AM63" s="992"/>
      <c r="AN63" s="992"/>
      <c r="AO63" s="992"/>
      <c r="AP63" s="988">
        <v>250724</v>
      </c>
      <c r="AQ63" s="988"/>
      <c r="AR63" s="988"/>
      <c r="AS63" s="988"/>
      <c r="AT63" s="988"/>
      <c r="AU63" s="988">
        <v>110078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402</v>
      </c>
      <c r="B66" s="1025"/>
      <c r="C66" s="1025"/>
      <c r="D66" s="1025"/>
      <c r="E66" s="1025"/>
      <c r="F66" s="1025"/>
      <c r="G66" s="1025"/>
      <c r="H66" s="1025"/>
      <c r="I66" s="1025"/>
      <c r="J66" s="1025"/>
      <c r="K66" s="1025"/>
      <c r="L66" s="1025"/>
      <c r="M66" s="1025"/>
      <c r="N66" s="1025"/>
      <c r="O66" s="1025"/>
      <c r="P66" s="1026"/>
      <c r="Q66" s="1030" t="s">
        <v>380</v>
      </c>
      <c r="R66" s="1031"/>
      <c r="S66" s="1031"/>
      <c r="T66" s="1031"/>
      <c r="U66" s="1032"/>
      <c r="V66" s="1030" t="s">
        <v>381</v>
      </c>
      <c r="W66" s="1031"/>
      <c r="X66" s="1031"/>
      <c r="Y66" s="1031"/>
      <c r="Z66" s="1032"/>
      <c r="AA66" s="1030" t="s">
        <v>382</v>
      </c>
      <c r="AB66" s="1031"/>
      <c r="AC66" s="1031"/>
      <c r="AD66" s="1031"/>
      <c r="AE66" s="1032"/>
      <c r="AF66" s="1036" t="s">
        <v>383</v>
      </c>
      <c r="AG66" s="1037"/>
      <c r="AH66" s="1037"/>
      <c r="AI66" s="1037"/>
      <c r="AJ66" s="1038"/>
      <c r="AK66" s="1030" t="s">
        <v>384</v>
      </c>
      <c r="AL66" s="1025"/>
      <c r="AM66" s="1025"/>
      <c r="AN66" s="1025"/>
      <c r="AO66" s="1026"/>
      <c r="AP66" s="1030" t="s">
        <v>385</v>
      </c>
      <c r="AQ66" s="1031"/>
      <c r="AR66" s="1031"/>
      <c r="AS66" s="1031"/>
      <c r="AT66" s="1032"/>
      <c r="AU66" s="1030" t="s">
        <v>403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551</v>
      </c>
      <c r="C68" s="1015"/>
      <c r="D68" s="1015"/>
      <c r="E68" s="1015"/>
      <c r="F68" s="1015"/>
      <c r="G68" s="1015"/>
      <c r="H68" s="1015"/>
      <c r="I68" s="1015"/>
      <c r="J68" s="1015"/>
      <c r="K68" s="1015"/>
      <c r="L68" s="1015"/>
      <c r="M68" s="1015"/>
      <c r="N68" s="1015"/>
      <c r="O68" s="1015"/>
      <c r="P68" s="1016"/>
      <c r="Q68" s="1017">
        <v>286</v>
      </c>
      <c r="R68" s="1011"/>
      <c r="S68" s="1011"/>
      <c r="T68" s="1011"/>
      <c r="U68" s="1011"/>
      <c r="V68" s="1011">
        <v>269</v>
      </c>
      <c r="W68" s="1011"/>
      <c r="X68" s="1011"/>
      <c r="Y68" s="1011"/>
      <c r="Z68" s="1011"/>
      <c r="AA68" s="1011">
        <v>17</v>
      </c>
      <c r="AB68" s="1011"/>
      <c r="AC68" s="1011"/>
      <c r="AD68" s="1011"/>
      <c r="AE68" s="1011"/>
      <c r="AF68" s="1011">
        <v>17</v>
      </c>
      <c r="AG68" s="1011"/>
      <c r="AH68" s="1011"/>
      <c r="AI68" s="1011"/>
      <c r="AJ68" s="1011"/>
      <c r="AK68" s="1011">
        <v>211</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552</v>
      </c>
      <c r="C69" s="1004"/>
      <c r="D69" s="1004"/>
      <c r="E69" s="1004"/>
      <c r="F69" s="1004"/>
      <c r="G69" s="1004"/>
      <c r="H69" s="1004"/>
      <c r="I69" s="1004"/>
      <c r="J69" s="1004"/>
      <c r="K69" s="1004"/>
      <c r="L69" s="1004"/>
      <c r="M69" s="1004"/>
      <c r="N69" s="1004"/>
      <c r="O69" s="1004"/>
      <c r="P69" s="1005"/>
      <c r="Q69" s="1006">
        <v>213</v>
      </c>
      <c r="R69" s="1000"/>
      <c r="S69" s="1000"/>
      <c r="T69" s="1000"/>
      <c r="U69" s="1000"/>
      <c r="V69" s="1000">
        <v>197</v>
      </c>
      <c r="W69" s="1000"/>
      <c r="X69" s="1000"/>
      <c r="Y69" s="1000"/>
      <c r="Z69" s="1000"/>
      <c r="AA69" s="1000">
        <v>16</v>
      </c>
      <c r="AB69" s="1000"/>
      <c r="AC69" s="1000"/>
      <c r="AD69" s="1000"/>
      <c r="AE69" s="1000"/>
      <c r="AF69" s="1000">
        <v>16</v>
      </c>
      <c r="AG69" s="1000"/>
      <c r="AH69" s="1000"/>
      <c r="AI69" s="1000"/>
      <c r="AJ69" s="1000"/>
      <c r="AK69" s="1000">
        <v>227</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553</v>
      </c>
      <c r="C70" s="1004"/>
      <c r="D70" s="1004"/>
      <c r="E70" s="1004"/>
      <c r="F70" s="1004"/>
      <c r="G70" s="1004"/>
      <c r="H70" s="1004"/>
      <c r="I70" s="1004"/>
      <c r="J70" s="1004"/>
      <c r="K70" s="1004"/>
      <c r="L70" s="1004"/>
      <c r="M70" s="1004"/>
      <c r="N70" s="1004"/>
      <c r="O70" s="1004"/>
      <c r="P70" s="1005"/>
      <c r="Q70" s="1006">
        <v>114</v>
      </c>
      <c r="R70" s="1000"/>
      <c r="S70" s="1000"/>
      <c r="T70" s="1000"/>
      <c r="U70" s="1000"/>
      <c r="V70" s="1000">
        <v>108</v>
      </c>
      <c r="W70" s="1000"/>
      <c r="X70" s="1000"/>
      <c r="Y70" s="1000"/>
      <c r="Z70" s="1000"/>
      <c r="AA70" s="1000">
        <v>6</v>
      </c>
      <c r="AB70" s="1000"/>
      <c r="AC70" s="1000"/>
      <c r="AD70" s="1000"/>
      <c r="AE70" s="1000"/>
      <c r="AF70" s="1000">
        <v>6</v>
      </c>
      <c r="AG70" s="1000"/>
      <c r="AH70" s="1000"/>
      <c r="AI70" s="1000"/>
      <c r="AJ70" s="1000"/>
      <c r="AK70" s="1000">
        <v>66</v>
      </c>
      <c r="AL70" s="1000"/>
      <c r="AM70" s="1000"/>
      <c r="AN70" s="1000"/>
      <c r="AO70" s="1000"/>
      <c r="AP70" s="1000">
        <v>27</v>
      </c>
      <c r="AQ70" s="1000"/>
      <c r="AR70" s="1000"/>
      <c r="AS70" s="1000"/>
      <c r="AT70" s="1000"/>
      <c r="AU70" s="1000">
        <v>21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554</v>
      </c>
      <c r="C71" s="1004"/>
      <c r="D71" s="1004"/>
      <c r="E71" s="1004"/>
      <c r="F71" s="1004"/>
      <c r="G71" s="1004"/>
      <c r="H71" s="1004"/>
      <c r="I71" s="1004"/>
      <c r="J71" s="1004"/>
      <c r="K71" s="1004"/>
      <c r="L71" s="1004"/>
      <c r="M71" s="1004"/>
      <c r="N71" s="1004"/>
      <c r="O71" s="1004"/>
      <c r="P71" s="1005"/>
      <c r="Q71" s="1006">
        <v>151</v>
      </c>
      <c r="R71" s="1000"/>
      <c r="S71" s="1000"/>
      <c r="T71" s="1000"/>
      <c r="U71" s="1000"/>
      <c r="V71" s="1000">
        <v>133</v>
      </c>
      <c r="W71" s="1000"/>
      <c r="X71" s="1000"/>
      <c r="Y71" s="1000"/>
      <c r="Z71" s="1000"/>
      <c r="AA71" s="1000">
        <v>18</v>
      </c>
      <c r="AB71" s="1000"/>
      <c r="AC71" s="1000"/>
      <c r="AD71" s="1000"/>
      <c r="AE71" s="1000"/>
      <c r="AF71" s="1000">
        <v>18</v>
      </c>
      <c r="AG71" s="1000"/>
      <c r="AH71" s="1000"/>
      <c r="AI71" s="1000"/>
      <c r="AJ71" s="1000"/>
      <c r="AK71" s="1000">
        <v>116</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555</v>
      </c>
      <c r="C72" s="1004"/>
      <c r="D72" s="1004"/>
      <c r="E72" s="1004"/>
      <c r="F72" s="1004"/>
      <c r="G72" s="1004"/>
      <c r="H72" s="1004"/>
      <c r="I72" s="1004"/>
      <c r="J72" s="1004"/>
      <c r="K72" s="1004"/>
      <c r="L72" s="1004"/>
      <c r="M72" s="1004"/>
      <c r="N72" s="1004"/>
      <c r="O72" s="1004"/>
      <c r="P72" s="1005"/>
      <c r="Q72" s="1006">
        <v>1002</v>
      </c>
      <c r="R72" s="1000"/>
      <c r="S72" s="1000"/>
      <c r="T72" s="1000"/>
      <c r="U72" s="1000"/>
      <c r="V72" s="1000">
        <v>1035</v>
      </c>
      <c r="W72" s="1000"/>
      <c r="X72" s="1000"/>
      <c r="Y72" s="1000"/>
      <c r="Z72" s="1000"/>
      <c r="AA72" s="1000">
        <v>-33</v>
      </c>
      <c r="AB72" s="1000"/>
      <c r="AC72" s="1000"/>
      <c r="AD72" s="1000"/>
      <c r="AE72" s="1000"/>
      <c r="AF72" s="1000">
        <v>963</v>
      </c>
      <c r="AG72" s="1000"/>
      <c r="AH72" s="1000"/>
      <c r="AI72" s="1000"/>
      <c r="AJ72" s="1000"/>
      <c r="AK72" s="1000">
        <v>189</v>
      </c>
      <c r="AL72" s="1000"/>
      <c r="AM72" s="1000"/>
      <c r="AN72" s="1000"/>
      <c r="AO72" s="1000"/>
      <c r="AP72" s="1000">
        <v>391</v>
      </c>
      <c r="AQ72" s="1000"/>
      <c r="AR72" s="1000"/>
      <c r="AS72" s="1000"/>
      <c r="AT72" s="1000"/>
      <c r="AU72" s="1000">
        <v>266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556</v>
      </c>
      <c r="C73" s="1004"/>
      <c r="D73" s="1004"/>
      <c r="E73" s="1004"/>
      <c r="F73" s="1004"/>
      <c r="G73" s="1004"/>
      <c r="H73" s="1004"/>
      <c r="I73" s="1004"/>
      <c r="J73" s="1004"/>
      <c r="K73" s="1004"/>
      <c r="L73" s="1004"/>
      <c r="M73" s="1004"/>
      <c r="N73" s="1004"/>
      <c r="O73" s="1004"/>
      <c r="P73" s="1005"/>
      <c r="Q73" s="1006">
        <v>6567</v>
      </c>
      <c r="R73" s="1000"/>
      <c r="S73" s="1000"/>
      <c r="T73" s="1000"/>
      <c r="U73" s="1000"/>
      <c r="V73" s="1000">
        <v>7247</v>
      </c>
      <c r="W73" s="1000"/>
      <c r="X73" s="1000"/>
      <c r="Y73" s="1000"/>
      <c r="Z73" s="1000"/>
      <c r="AA73" s="1000">
        <v>-680</v>
      </c>
      <c r="AB73" s="1000"/>
      <c r="AC73" s="1000"/>
      <c r="AD73" s="1000"/>
      <c r="AE73" s="1000"/>
      <c r="AF73" s="1000">
        <v>3600</v>
      </c>
      <c r="AG73" s="1000"/>
      <c r="AH73" s="1000"/>
      <c r="AI73" s="1000"/>
      <c r="AJ73" s="1000"/>
      <c r="AK73" s="1000">
        <v>1251</v>
      </c>
      <c r="AL73" s="1000"/>
      <c r="AM73" s="1000"/>
      <c r="AN73" s="1000"/>
      <c r="AO73" s="1000"/>
      <c r="AP73" s="1000">
        <v>30263</v>
      </c>
      <c r="AQ73" s="1000"/>
      <c r="AR73" s="1000"/>
      <c r="AS73" s="1000"/>
      <c r="AT73" s="1000"/>
      <c r="AU73" s="1000">
        <v>173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557</v>
      </c>
      <c r="C74" s="1004"/>
      <c r="D74" s="1004"/>
      <c r="E74" s="1004"/>
      <c r="F74" s="1004"/>
      <c r="G74" s="1004"/>
      <c r="H74" s="1004"/>
      <c r="I74" s="1004"/>
      <c r="J74" s="1004"/>
      <c r="K74" s="1004"/>
      <c r="L74" s="1004"/>
      <c r="M74" s="1004"/>
      <c r="N74" s="1004"/>
      <c r="O74" s="1004"/>
      <c r="P74" s="1005"/>
      <c r="Q74" s="1006">
        <v>1559</v>
      </c>
      <c r="R74" s="1000"/>
      <c r="S74" s="1000"/>
      <c r="T74" s="1000"/>
      <c r="U74" s="1000"/>
      <c r="V74" s="1000">
        <v>1240</v>
      </c>
      <c r="W74" s="1000"/>
      <c r="X74" s="1000"/>
      <c r="Y74" s="1000"/>
      <c r="Z74" s="1000"/>
      <c r="AA74" s="1000">
        <v>319</v>
      </c>
      <c r="AB74" s="1000"/>
      <c r="AC74" s="1000"/>
      <c r="AD74" s="1000"/>
      <c r="AE74" s="1000"/>
      <c r="AF74" s="1000">
        <v>4068</v>
      </c>
      <c r="AG74" s="1000"/>
      <c r="AH74" s="1000"/>
      <c r="AI74" s="1000"/>
      <c r="AJ74" s="1000"/>
      <c r="AK74" s="1000">
        <v>3</v>
      </c>
      <c r="AL74" s="1000"/>
      <c r="AM74" s="1000"/>
      <c r="AN74" s="1000"/>
      <c r="AO74" s="1000"/>
      <c r="AP74" s="1000">
        <v>3497</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558</v>
      </c>
      <c r="C75" s="1004"/>
      <c r="D75" s="1004"/>
      <c r="E75" s="1004"/>
      <c r="F75" s="1004"/>
      <c r="G75" s="1004"/>
      <c r="H75" s="1004"/>
      <c r="I75" s="1004"/>
      <c r="J75" s="1004"/>
      <c r="K75" s="1004"/>
      <c r="L75" s="1004"/>
      <c r="M75" s="1004"/>
      <c r="N75" s="1004"/>
      <c r="O75" s="1004"/>
      <c r="P75" s="1005"/>
      <c r="Q75" s="1007">
        <v>25</v>
      </c>
      <c r="R75" s="1008"/>
      <c r="S75" s="1008"/>
      <c r="T75" s="1008"/>
      <c r="U75" s="1009"/>
      <c r="V75" s="1010">
        <v>17</v>
      </c>
      <c r="W75" s="1008"/>
      <c r="X75" s="1008"/>
      <c r="Y75" s="1008"/>
      <c r="Z75" s="1009"/>
      <c r="AA75" s="1010">
        <v>8</v>
      </c>
      <c r="AB75" s="1008"/>
      <c r="AC75" s="1008"/>
      <c r="AD75" s="1008"/>
      <c r="AE75" s="1009"/>
      <c r="AF75" s="1010">
        <v>8</v>
      </c>
      <c r="AG75" s="1008"/>
      <c r="AH75" s="1008"/>
      <c r="AI75" s="1008"/>
      <c r="AJ75" s="1009"/>
      <c r="AK75" s="1010">
        <v>17</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559</v>
      </c>
      <c r="C76" s="1004"/>
      <c r="D76" s="1004"/>
      <c r="E76" s="1004"/>
      <c r="F76" s="1004"/>
      <c r="G76" s="1004"/>
      <c r="H76" s="1004"/>
      <c r="I76" s="1004"/>
      <c r="J76" s="1004"/>
      <c r="K76" s="1004"/>
      <c r="L76" s="1004"/>
      <c r="M76" s="1004"/>
      <c r="N76" s="1004"/>
      <c r="O76" s="1004"/>
      <c r="P76" s="1005"/>
      <c r="Q76" s="1007">
        <v>7</v>
      </c>
      <c r="R76" s="1008"/>
      <c r="S76" s="1008"/>
      <c r="T76" s="1008"/>
      <c r="U76" s="1009"/>
      <c r="V76" s="1010">
        <v>6</v>
      </c>
      <c r="W76" s="1008"/>
      <c r="X76" s="1008"/>
      <c r="Y76" s="1008"/>
      <c r="Z76" s="1009"/>
      <c r="AA76" s="1010">
        <v>1</v>
      </c>
      <c r="AB76" s="1008"/>
      <c r="AC76" s="1008"/>
      <c r="AD76" s="1008"/>
      <c r="AE76" s="1009"/>
      <c r="AF76" s="1010">
        <v>1</v>
      </c>
      <c r="AG76" s="1008"/>
      <c r="AH76" s="1008"/>
      <c r="AI76" s="1008"/>
      <c r="AJ76" s="1009"/>
      <c r="AK76" s="1010">
        <v>4</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560</v>
      </c>
      <c r="C77" s="1004"/>
      <c r="D77" s="1004"/>
      <c r="E77" s="1004"/>
      <c r="F77" s="1004"/>
      <c r="G77" s="1004"/>
      <c r="H77" s="1004"/>
      <c r="I77" s="1004"/>
      <c r="J77" s="1004"/>
      <c r="K77" s="1004"/>
      <c r="L77" s="1004"/>
      <c r="M77" s="1004"/>
      <c r="N77" s="1004"/>
      <c r="O77" s="1004"/>
      <c r="P77" s="1005"/>
      <c r="Q77" s="1007">
        <v>16</v>
      </c>
      <c r="R77" s="1008"/>
      <c r="S77" s="1008"/>
      <c r="T77" s="1008"/>
      <c r="U77" s="1009"/>
      <c r="V77" s="1010">
        <v>12</v>
      </c>
      <c r="W77" s="1008"/>
      <c r="X77" s="1008"/>
      <c r="Y77" s="1008"/>
      <c r="Z77" s="1009"/>
      <c r="AA77" s="1010">
        <v>4</v>
      </c>
      <c r="AB77" s="1008"/>
      <c r="AC77" s="1008"/>
      <c r="AD77" s="1008"/>
      <c r="AE77" s="1009"/>
      <c r="AF77" s="1010">
        <v>4</v>
      </c>
      <c r="AG77" s="1008"/>
      <c r="AH77" s="1008"/>
      <c r="AI77" s="1008"/>
      <c r="AJ77" s="1009"/>
      <c r="AK77" s="1010">
        <v>12</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561</v>
      </c>
      <c r="C78" s="1004"/>
      <c r="D78" s="1004"/>
      <c r="E78" s="1004"/>
      <c r="F78" s="1004"/>
      <c r="G78" s="1004"/>
      <c r="H78" s="1004"/>
      <c r="I78" s="1004"/>
      <c r="J78" s="1004"/>
      <c r="K78" s="1004"/>
      <c r="L78" s="1004"/>
      <c r="M78" s="1004"/>
      <c r="N78" s="1004"/>
      <c r="O78" s="1004"/>
      <c r="P78" s="1005"/>
      <c r="Q78" s="1006">
        <v>1808</v>
      </c>
      <c r="R78" s="1000"/>
      <c r="S78" s="1000"/>
      <c r="T78" s="1000"/>
      <c r="U78" s="1000"/>
      <c r="V78" s="1000">
        <v>1805</v>
      </c>
      <c r="W78" s="1000"/>
      <c r="X78" s="1000"/>
      <c r="Y78" s="1000"/>
      <c r="Z78" s="1000"/>
      <c r="AA78" s="1000">
        <v>3</v>
      </c>
      <c r="AB78" s="1000"/>
      <c r="AC78" s="1000"/>
      <c r="AD78" s="1000"/>
      <c r="AE78" s="1000"/>
      <c r="AF78" s="1000">
        <v>3</v>
      </c>
      <c r="AG78" s="1000"/>
      <c r="AH78" s="1000"/>
      <c r="AI78" s="1000"/>
      <c r="AJ78" s="1000"/>
      <c r="AK78" s="1000">
        <v>64</v>
      </c>
      <c r="AL78" s="1000"/>
      <c r="AM78" s="1000"/>
      <c r="AN78" s="1000"/>
      <c r="AO78" s="1000"/>
      <c r="AP78" s="1000">
        <v>0</v>
      </c>
      <c r="AQ78" s="1000"/>
      <c r="AR78" s="1000"/>
      <c r="AS78" s="1000"/>
      <c r="AT78" s="1000"/>
      <c r="AU78" s="1000">
        <v>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562</v>
      </c>
      <c r="C79" s="1004"/>
      <c r="D79" s="1004"/>
      <c r="E79" s="1004"/>
      <c r="F79" s="1004"/>
      <c r="G79" s="1004"/>
      <c r="H79" s="1004"/>
      <c r="I79" s="1004"/>
      <c r="J79" s="1004"/>
      <c r="K79" s="1004"/>
      <c r="L79" s="1004"/>
      <c r="M79" s="1004"/>
      <c r="N79" s="1004"/>
      <c r="O79" s="1004"/>
      <c r="P79" s="1005"/>
      <c r="Q79" s="1006">
        <v>8704</v>
      </c>
      <c r="R79" s="1000"/>
      <c r="S79" s="1000"/>
      <c r="T79" s="1000"/>
      <c r="U79" s="1000"/>
      <c r="V79" s="1000">
        <v>8025</v>
      </c>
      <c r="W79" s="1000"/>
      <c r="X79" s="1000"/>
      <c r="Y79" s="1000"/>
      <c r="Z79" s="1000"/>
      <c r="AA79" s="1000">
        <v>679</v>
      </c>
      <c r="AB79" s="1000"/>
      <c r="AC79" s="1000"/>
      <c r="AD79" s="1000"/>
      <c r="AE79" s="1000"/>
      <c r="AF79" s="1000">
        <v>679</v>
      </c>
      <c r="AG79" s="1000"/>
      <c r="AH79" s="1000"/>
      <c r="AI79" s="1000"/>
      <c r="AJ79" s="1000"/>
      <c r="AK79" s="1000">
        <v>5727</v>
      </c>
      <c r="AL79" s="1000"/>
      <c r="AM79" s="1000"/>
      <c r="AN79" s="1000"/>
      <c r="AO79" s="1000"/>
      <c r="AP79" s="1000">
        <v>0</v>
      </c>
      <c r="AQ79" s="1000"/>
      <c r="AR79" s="1000"/>
      <c r="AS79" s="1000"/>
      <c r="AT79" s="1000"/>
      <c r="AU79" s="1000">
        <v>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563</v>
      </c>
      <c r="C80" s="1004"/>
      <c r="D80" s="1004"/>
      <c r="E80" s="1004"/>
      <c r="F80" s="1004"/>
      <c r="G80" s="1004"/>
      <c r="H80" s="1004"/>
      <c r="I80" s="1004"/>
      <c r="J80" s="1004"/>
      <c r="K80" s="1004"/>
      <c r="L80" s="1004"/>
      <c r="M80" s="1004"/>
      <c r="N80" s="1004"/>
      <c r="O80" s="1004"/>
      <c r="P80" s="1005"/>
      <c r="Q80" s="1006">
        <v>2</v>
      </c>
      <c r="R80" s="1000"/>
      <c r="S80" s="1000"/>
      <c r="T80" s="1000"/>
      <c r="U80" s="1000"/>
      <c r="V80" s="1000">
        <v>1</v>
      </c>
      <c r="W80" s="1000"/>
      <c r="X80" s="1000"/>
      <c r="Y80" s="1000"/>
      <c r="Z80" s="1000"/>
      <c r="AA80" s="1000">
        <v>1</v>
      </c>
      <c r="AB80" s="1000"/>
      <c r="AC80" s="1000"/>
      <c r="AD80" s="1000"/>
      <c r="AE80" s="1000"/>
      <c r="AF80" s="1000">
        <v>1</v>
      </c>
      <c r="AG80" s="1000"/>
      <c r="AH80" s="1000"/>
      <c r="AI80" s="1000"/>
      <c r="AJ80" s="1000"/>
      <c r="AK80" s="1000">
        <v>1</v>
      </c>
      <c r="AL80" s="1000"/>
      <c r="AM80" s="1000"/>
      <c r="AN80" s="1000"/>
      <c r="AO80" s="1000"/>
      <c r="AP80" s="1000">
        <v>0</v>
      </c>
      <c r="AQ80" s="1000"/>
      <c r="AR80" s="1000"/>
      <c r="AS80" s="1000"/>
      <c r="AT80" s="1000"/>
      <c r="AU80" s="1000">
        <v>0</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564</v>
      </c>
      <c r="C81" s="1004"/>
      <c r="D81" s="1004"/>
      <c r="E81" s="1004"/>
      <c r="F81" s="1004"/>
      <c r="G81" s="1004"/>
      <c r="H81" s="1004"/>
      <c r="I81" s="1004"/>
      <c r="J81" s="1004"/>
      <c r="K81" s="1004"/>
      <c r="L81" s="1004"/>
      <c r="M81" s="1004"/>
      <c r="N81" s="1004"/>
      <c r="O81" s="1004"/>
      <c r="P81" s="1005"/>
      <c r="Q81" s="1006">
        <v>1</v>
      </c>
      <c r="R81" s="1000"/>
      <c r="S81" s="1000"/>
      <c r="T81" s="1000"/>
      <c r="U81" s="1000"/>
      <c r="V81" s="1000">
        <v>1</v>
      </c>
      <c r="W81" s="1000"/>
      <c r="X81" s="1000"/>
      <c r="Y81" s="1000"/>
      <c r="Z81" s="1000"/>
      <c r="AA81" s="1000">
        <v>1</v>
      </c>
      <c r="AB81" s="1000"/>
      <c r="AC81" s="1000"/>
      <c r="AD81" s="1000"/>
      <c r="AE81" s="1000"/>
      <c r="AF81" s="1000">
        <v>1</v>
      </c>
      <c r="AG81" s="1000"/>
      <c r="AH81" s="1000"/>
      <c r="AI81" s="1000"/>
      <c r="AJ81" s="1000"/>
      <c r="AK81" s="1000">
        <v>1</v>
      </c>
      <c r="AL81" s="1000"/>
      <c r="AM81" s="1000"/>
      <c r="AN81" s="1000"/>
      <c r="AO81" s="1000"/>
      <c r="AP81" s="1000">
        <v>0</v>
      </c>
      <c r="AQ81" s="1000"/>
      <c r="AR81" s="1000"/>
      <c r="AS81" s="1000"/>
      <c r="AT81" s="1000"/>
      <c r="AU81" s="1000">
        <v>0</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565</v>
      </c>
      <c r="C82" s="1004"/>
      <c r="D82" s="1004"/>
      <c r="E82" s="1004"/>
      <c r="F82" s="1004"/>
      <c r="G82" s="1004"/>
      <c r="H82" s="1004"/>
      <c r="I82" s="1004"/>
      <c r="J82" s="1004"/>
      <c r="K82" s="1004"/>
      <c r="L82" s="1004"/>
      <c r="M82" s="1004"/>
      <c r="N82" s="1004"/>
      <c r="O82" s="1004"/>
      <c r="P82" s="1005"/>
      <c r="Q82" s="1006">
        <v>6</v>
      </c>
      <c r="R82" s="1000"/>
      <c r="S82" s="1000"/>
      <c r="T82" s="1000"/>
      <c r="U82" s="1000"/>
      <c r="V82" s="1000">
        <v>5</v>
      </c>
      <c r="W82" s="1000"/>
      <c r="X82" s="1000"/>
      <c r="Y82" s="1000"/>
      <c r="Z82" s="1000"/>
      <c r="AA82" s="1000">
        <v>1</v>
      </c>
      <c r="AB82" s="1000"/>
      <c r="AC82" s="1000"/>
      <c r="AD82" s="1000"/>
      <c r="AE82" s="1000"/>
      <c r="AF82" s="1000">
        <v>1</v>
      </c>
      <c r="AG82" s="1000"/>
      <c r="AH82" s="1000"/>
      <c r="AI82" s="1000"/>
      <c r="AJ82" s="1000"/>
      <c r="AK82" s="1000">
        <v>3</v>
      </c>
      <c r="AL82" s="1000"/>
      <c r="AM82" s="1000"/>
      <c r="AN82" s="1000"/>
      <c r="AO82" s="1000"/>
      <c r="AP82" s="1000">
        <v>0</v>
      </c>
      <c r="AQ82" s="1000"/>
      <c r="AR82" s="1000"/>
      <c r="AS82" s="1000"/>
      <c r="AT82" s="1000"/>
      <c r="AU82" s="1000">
        <v>0</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t="s">
        <v>566</v>
      </c>
      <c r="C83" s="1004"/>
      <c r="D83" s="1004"/>
      <c r="E83" s="1004"/>
      <c r="F83" s="1004"/>
      <c r="G83" s="1004"/>
      <c r="H83" s="1004"/>
      <c r="I83" s="1004"/>
      <c r="J83" s="1004"/>
      <c r="K83" s="1004"/>
      <c r="L83" s="1004"/>
      <c r="M83" s="1004"/>
      <c r="N83" s="1004"/>
      <c r="O83" s="1004"/>
      <c r="P83" s="1005"/>
      <c r="Q83" s="1006">
        <v>2</v>
      </c>
      <c r="R83" s="1000"/>
      <c r="S83" s="1000"/>
      <c r="T83" s="1000"/>
      <c r="U83" s="1000"/>
      <c r="V83" s="1000">
        <v>1</v>
      </c>
      <c r="W83" s="1000"/>
      <c r="X83" s="1000"/>
      <c r="Y83" s="1000"/>
      <c r="Z83" s="1000"/>
      <c r="AA83" s="1000">
        <v>1</v>
      </c>
      <c r="AB83" s="1000"/>
      <c r="AC83" s="1000"/>
      <c r="AD83" s="1000"/>
      <c r="AE83" s="1000"/>
      <c r="AF83" s="1000">
        <v>1</v>
      </c>
      <c r="AG83" s="1000"/>
      <c r="AH83" s="1000"/>
      <c r="AI83" s="1000"/>
      <c r="AJ83" s="1000"/>
      <c r="AK83" s="1000">
        <v>0</v>
      </c>
      <c r="AL83" s="1000"/>
      <c r="AM83" s="1000"/>
      <c r="AN83" s="1000"/>
      <c r="AO83" s="1000"/>
      <c r="AP83" s="1000">
        <v>0</v>
      </c>
      <c r="AQ83" s="1000"/>
      <c r="AR83" s="1000"/>
      <c r="AS83" s="1000"/>
      <c r="AT83" s="1000"/>
      <c r="AU83" s="1000">
        <v>0</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t="s">
        <v>567</v>
      </c>
      <c r="C84" s="1004"/>
      <c r="D84" s="1004"/>
      <c r="E84" s="1004"/>
      <c r="F84" s="1004"/>
      <c r="G84" s="1004"/>
      <c r="H84" s="1004"/>
      <c r="I84" s="1004"/>
      <c r="J84" s="1004"/>
      <c r="K84" s="1004"/>
      <c r="L84" s="1004"/>
      <c r="M84" s="1004"/>
      <c r="N84" s="1004"/>
      <c r="O84" s="1004"/>
      <c r="P84" s="1005"/>
      <c r="Q84" s="1006">
        <v>34</v>
      </c>
      <c r="R84" s="1000"/>
      <c r="S84" s="1000"/>
      <c r="T84" s="1000"/>
      <c r="U84" s="1000"/>
      <c r="V84" s="1000">
        <v>30</v>
      </c>
      <c r="W84" s="1000"/>
      <c r="X84" s="1000"/>
      <c r="Y84" s="1000"/>
      <c r="Z84" s="1000"/>
      <c r="AA84" s="1000">
        <v>4</v>
      </c>
      <c r="AB84" s="1000"/>
      <c r="AC84" s="1000"/>
      <c r="AD84" s="1000"/>
      <c r="AE84" s="1000"/>
      <c r="AF84" s="1000">
        <v>4</v>
      </c>
      <c r="AG84" s="1000"/>
      <c r="AH84" s="1000"/>
      <c r="AI84" s="1000"/>
      <c r="AJ84" s="1000"/>
      <c r="AK84" s="1000">
        <v>29</v>
      </c>
      <c r="AL84" s="1000"/>
      <c r="AM84" s="1000"/>
      <c r="AN84" s="1000"/>
      <c r="AO84" s="1000"/>
      <c r="AP84" s="1000">
        <v>0</v>
      </c>
      <c r="AQ84" s="1000"/>
      <c r="AR84" s="1000"/>
      <c r="AS84" s="1000"/>
      <c r="AT84" s="1000"/>
      <c r="AU84" s="1000">
        <v>0</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376</v>
      </c>
      <c r="B88" s="973" t="s">
        <v>404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9391</v>
      </c>
      <c r="AG88" s="988"/>
      <c r="AH88" s="988"/>
      <c r="AI88" s="988"/>
      <c r="AJ88" s="988"/>
      <c r="AK88" s="992"/>
      <c r="AL88" s="992"/>
      <c r="AM88" s="992"/>
      <c r="AN88" s="992"/>
      <c r="AO88" s="992"/>
      <c r="AP88" s="988">
        <v>34178</v>
      </c>
      <c r="AQ88" s="988"/>
      <c r="AR88" s="988"/>
      <c r="AS88" s="988"/>
      <c r="AT88" s="988"/>
      <c r="AU88" s="988">
        <v>460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376</v>
      </c>
      <c r="BR102" s="973" t="s">
        <v>405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5125</v>
      </c>
      <c r="CS102" s="980"/>
      <c r="CT102" s="980"/>
      <c r="CU102" s="980"/>
      <c r="CV102" s="981"/>
      <c r="CW102" s="979">
        <f>SUM(CW7:DA88)</f>
        <v>104</v>
      </c>
      <c r="CX102" s="980"/>
      <c r="CY102" s="980"/>
      <c r="CZ102" s="980"/>
      <c r="DA102" s="981"/>
      <c r="DB102" s="979">
        <f>SUM(DB7:DF88)</f>
        <v>15835</v>
      </c>
      <c r="DC102" s="980"/>
      <c r="DD102" s="980"/>
      <c r="DE102" s="980"/>
      <c r="DF102" s="981"/>
      <c r="DG102" s="979">
        <f>SUM(DG7:DK88)</f>
        <v>8601</v>
      </c>
      <c r="DH102" s="980"/>
      <c r="DI102" s="980"/>
      <c r="DJ102" s="980"/>
      <c r="DK102" s="981"/>
      <c r="DL102" s="979">
        <f>SUM(DL7:DP88)</f>
        <v>0</v>
      </c>
      <c r="DM102" s="980"/>
      <c r="DN102" s="980"/>
      <c r="DO102" s="980"/>
      <c r="DP102" s="981"/>
      <c r="DQ102" s="979">
        <f>SUM(DQ7:DU88)</f>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413</v>
      </c>
      <c r="AB109" s="923"/>
      <c r="AC109" s="923"/>
      <c r="AD109" s="923"/>
      <c r="AE109" s="924"/>
      <c r="AF109" s="925" t="s">
        <v>288</v>
      </c>
      <c r="AG109" s="923"/>
      <c r="AH109" s="923"/>
      <c r="AI109" s="923"/>
      <c r="AJ109" s="924"/>
      <c r="AK109" s="925" t="s">
        <v>287</v>
      </c>
      <c r="AL109" s="923"/>
      <c r="AM109" s="923"/>
      <c r="AN109" s="923"/>
      <c r="AO109" s="924"/>
      <c r="AP109" s="925" t="s">
        <v>414</v>
      </c>
      <c r="AQ109" s="923"/>
      <c r="AR109" s="923"/>
      <c r="AS109" s="923"/>
      <c r="AT109" s="954"/>
      <c r="AU109" s="922" t="s">
        <v>412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413</v>
      </c>
      <c r="BR109" s="923"/>
      <c r="BS109" s="923"/>
      <c r="BT109" s="923"/>
      <c r="BU109" s="924"/>
      <c r="BV109" s="925" t="s">
        <v>288</v>
      </c>
      <c r="BW109" s="923"/>
      <c r="BX109" s="923"/>
      <c r="BY109" s="923"/>
      <c r="BZ109" s="924"/>
      <c r="CA109" s="925" t="s">
        <v>287</v>
      </c>
      <c r="CB109" s="923"/>
      <c r="CC109" s="923"/>
      <c r="CD109" s="923"/>
      <c r="CE109" s="924"/>
      <c r="CF109" s="961" t="s">
        <v>414</v>
      </c>
      <c r="CG109" s="961"/>
      <c r="CH109" s="961"/>
      <c r="CI109" s="961"/>
      <c r="CJ109" s="961"/>
      <c r="CK109" s="925" t="s">
        <v>415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413</v>
      </c>
      <c r="DH109" s="923"/>
      <c r="DI109" s="923"/>
      <c r="DJ109" s="923"/>
      <c r="DK109" s="924"/>
      <c r="DL109" s="925" t="s">
        <v>288</v>
      </c>
      <c r="DM109" s="923"/>
      <c r="DN109" s="923"/>
      <c r="DO109" s="923"/>
      <c r="DP109" s="924"/>
      <c r="DQ109" s="925" t="s">
        <v>287</v>
      </c>
      <c r="DR109" s="923"/>
      <c r="DS109" s="923"/>
      <c r="DT109" s="923"/>
      <c r="DU109" s="924"/>
      <c r="DV109" s="925" t="s">
        <v>414</v>
      </c>
      <c r="DW109" s="923"/>
      <c r="DX109" s="923"/>
      <c r="DY109" s="923"/>
      <c r="DZ109" s="954"/>
    </row>
    <row r="110" spans="1:131" s="199" customFormat="1" ht="26.25" customHeight="1">
      <c r="A110" s="825" t="s">
        <v>416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32359755</v>
      </c>
      <c r="AB110" s="916"/>
      <c r="AC110" s="916"/>
      <c r="AD110" s="916"/>
      <c r="AE110" s="917"/>
      <c r="AF110" s="918">
        <v>30355803</v>
      </c>
      <c r="AG110" s="916"/>
      <c r="AH110" s="916"/>
      <c r="AI110" s="916"/>
      <c r="AJ110" s="917"/>
      <c r="AK110" s="918">
        <v>28575386</v>
      </c>
      <c r="AL110" s="916"/>
      <c r="AM110" s="916"/>
      <c r="AN110" s="916"/>
      <c r="AO110" s="917"/>
      <c r="AP110" s="919">
        <v>20.100000000000001</v>
      </c>
      <c r="AQ110" s="920"/>
      <c r="AR110" s="920"/>
      <c r="AS110" s="920"/>
      <c r="AT110" s="921"/>
      <c r="AU110" s="955" t="s">
        <v>61</v>
      </c>
      <c r="AV110" s="956"/>
      <c r="AW110" s="956"/>
      <c r="AX110" s="956"/>
      <c r="AY110" s="956"/>
      <c r="AZ110" s="881" t="s">
        <v>417</v>
      </c>
      <c r="BA110" s="826"/>
      <c r="BB110" s="826"/>
      <c r="BC110" s="826"/>
      <c r="BD110" s="826"/>
      <c r="BE110" s="826"/>
      <c r="BF110" s="826"/>
      <c r="BG110" s="826"/>
      <c r="BH110" s="826"/>
      <c r="BI110" s="826"/>
      <c r="BJ110" s="826"/>
      <c r="BK110" s="826"/>
      <c r="BL110" s="826"/>
      <c r="BM110" s="826"/>
      <c r="BN110" s="826"/>
      <c r="BO110" s="826"/>
      <c r="BP110" s="827"/>
      <c r="BQ110" s="882">
        <v>310912320</v>
      </c>
      <c r="BR110" s="863"/>
      <c r="BS110" s="863"/>
      <c r="BT110" s="863"/>
      <c r="BU110" s="863"/>
      <c r="BV110" s="863">
        <v>319474009</v>
      </c>
      <c r="BW110" s="863"/>
      <c r="BX110" s="863"/>
      <c r="BY110" s="863"/>
      <c r="BZ110" s="863"/>
      <c r="CA110" s="863">
        <v>327125316</v>
      </c>
      <c r="CB110" s="863"/>
      <c r="CC110" s="863"/>
      <c r="CD110" s="863"/>
      <c r="CE110" s="863"/>
      <c r="CF110" s="887">
        <v>229.8</v>
      </c>
      <c r="CG110" s="888"/>
      <c r="CH110" s="888"/>
      <c r="CI110" s="888"/>
      <c r="CJ110" s="888"/>
      <c r="CK110" s="951" t="s">
        <v>418</v>
      </c>
      <c r="CL110" s="837"/>
      <c r="CM110" s="912" t="s">
        <v>419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525314</v>
      </c>
      <c r="DH110" s="863"/>
      <c r="DI110" s="863"/>
      <c r="DJ110" s="863"/>
      <c r="DK110" s="863"/>
      <c r="DL110" s="863">
        <v>403880</v>
      </c>
      <c r="DM110" s="863"/>
      <c r="DN110" s="863"/>
      <c r="DO110" s="863"/>
      <c r="DP110" s="863"/>
      <c r="DQ110" s="863">
        <v>282446</v>
      </c>
      <c r="DR110" s="863"/>
      <c r="DS110" s="863"/>
      <c r="DT110" s="863"/>
      <c r="DU110" s="863"/>
      <c r="DV110" s="864">
        <v>0.2</v>
      </c>
      <c r="DW110" s="864"/>
      <c r="DX110" s="864"/>
      <c r="DY110" s="864"/>
      <c r="DZ110" s="865"/>
    </row>
    <row r="111" spans="1:131" s="199" customFormat="1" ht="26.25" customHeight="1">
      <c r="A111" s="792" t="s">
        <v>420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421</v>
      </c>
      <c r="BA111" s="768"/>
      <c r="BB111" s="768"/>
      <c r="BC111" s="768"/>
      <c r="BD111" s="768"/>
      <c r="BE111" s="768"/>
      <c r="BF111" s="768"/>
      <c r="BG111" s="768"/>
      <c r="BH111" s="768"/>
      <c r="BI111" s="768"/>
      <c r="BJ111" s="768"/>
      <c r="BK111" s="768"/>
      <c r="BL111" s="768"/>
      <c r="BM111" s="768"/>
      <c r="BN111" s="768"/>
      <c r="BO111" s="768"/>
      <c r="BP111" s="769"/>
      <c r="BQ111" s="834">
        <v>38347137</v>
      </c>
      <c r="BR111" s="835"/>
      <c r="BS111" s="835"/>
      <c r="BT111" s="835"/>
      <c r="BU111" s="835"/>
      <c r="BV111" s="835">
        <v>28764641</v>
      </c>
      <c r="BW111" s="835"/>
      <c r="BX111" s="835"/>
      <c r="BY111" s="835"/>
      <c r="BZ111" s="835"/>
      <c r="CA111" s="835">
        <v>24745967</v>
      </c>
      <c r="CB111" s="835"/>
      <c r="CC111" s="835"/>
      <c r="CD111" s="835"/>
      <c r="CE111" s="835"/>
      <c r="CF111" s="896">
        <v>17.399999999999999</v>
      </c>
      <c r="CG111" s="897"/>
      <c r="CH111" s="897"/>
      <c r="CI111" s="897"/>
      <c r="CJ111" s="897"/>
      <c r="CK111" s="952"/>
      <c r="CL111" s="839"/>
      <c r="CM111" s="842" t="s">
        <v>422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423</v>
      </c>
      <c r="B112" s="938"/>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1363367</v>
      </c>
      <c r="AB112" s="798"/>
      <c r="AC112" s="798"/>
      <c r="AD112" s="798"/>
      <c r="AE112" s="799"/>
      <c r="AF112" s="800">
        <v>1696700</v>
      </c>
      <c r="AG112" s="798"/>
      <c r="AH112" s="798"/>
      <c r="AI112" s="798"/>
      <c r="AJ112" s="799"/>
      <c r="AK112" s="800">
        <v>2030033</v>
      </c>
      <c r="AL112" s="798"/>
      <c r="AM112" s="798"/>
      <c r="AN112" s="798"/>
      <c r="AO112" s="799"/>
      <c r="AP112" s="845">
        <v>1.4</v>
      </c>
      <c r="AQ112" s="846"/>
      <c r="AR112" s="846"/>
      <c r="AS112" s="846"/>
      <c r="AT112" s="847"/>
      <c r="AU112" s="957"/>
      <c r="AV112" s="958"/>
      <c r="AW112" s="958"/>
      <c r="AX112" s="958"/>
      <c r="AY112" s="958"/>
      <c r="AZ112" s="833" t="s">
        <v>425</v>
      </c>
      <c r="BA112" s="768"/>
      <c r="BB112" s="768"/>
      <c r="BC112" s="768"/>
      <c r="BD112" s="768"/>
      <c r="BE112" s="768"/>
      <c r="BF112" s="768"/>
      <c r="BG112" s="768"/>
      <c r="BH112" s="768"/>
      <c r="BI112" s="768"/>
      <c r="BJ112" s="768"/>
      <c r="BK112" s="768"/>
      <c r="BL112" s="768"/>
      <c r="BM112" s="768"/>
      <c r="BN112" s="768"/>
      <c r="BO112" s="768"/>
      <c r="BP112" s="769"/>
      <c r="BQ112" s="834">
        <v>125586424</v>
      </c>
      <c r="BR112" s="835"/>
      <c r="BS112" s="835"/>
      <c r="BT112" s="835"/>
      <c r="BU112" s="835"/>
      <c r="BV112" s="835">
        <v>118431931</v>
      </c>
      <c r="BW112" s="835"/>
      <c r="BX112" s="835"/>
      <c r="BY112" s="835"/>
      <c r="BZ112" s="835"/>
      <c r="CA112" s="835">
        <v>110077559</v>
      </c>
      <c r="CB112" s="835"/>
      <c r="CC112" s="835"/>
      <c r="CD112" s="835"/>
      <c r="CE112" s="835"/>
      <c r="CF112" s="896">
        <v>77.3</v>
      </c>
      <c r="CG112" s="897"/>
      <c r="CH112" s="897"/>
      <c r="CI112" s="897"/>
      <c r="CJ112" s="897"/>
      <c r="CK112" s="952"/>
      <c r="CL112" s="839"/>
      <c r="CM112" s="842" t="s">
        <v>426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7316904</v>
      </c>
      <c r="AB113" s="944"/>
      <c r="AC113" s="944"/>
      <c r="AD113" s="944"/>
      <c r="AE113" s="945"/>
      <c r="AF113" s="946">
        <v>7191558</v>
      </c>
      <c r="AG113" s="944"/>
      <c r="AH113" s="944"/>
      <c r="AI113" s="944"/>
      <c r="AJ113" s="945"/>
      <c r="AK113" s="946">
        <v>6999613</v>
      </c>
      <c r="AL113" s="944"/>
      <c r="AM113" s="944"/>
      <c r="AN113" s="944"/>
      <c r="AO113" s="945"/>
      <c r="AP113" s="947">
        <v>4.9000000000000004</v>
      </c>
      <c r="AQ113" s="948"/>
      <c r="AR113" s="948"/>
      <c r="AS113" s="948"/>
      <c r="AT113" s="949"/>
      <c r="AU113" s="957"/>
      <c r="AV113" s="958"/>
      <c r="AW113" s="958"/>
      <c r="AX113" s="958"/>
      <c r="AY113" s="958"/>
      <c r="AZ113" s="833" t="s">
        <v>428</v>
      </c>
      <c r="BA113" s="768"/>
      <c r="BB113" s="768"/>
      <c r="BC113" s="768"/>
      <c r="BD113" s="768"/>
      <c r="BE113" s="768"/>
      <c r="BF113" s="768"/>
      <c r="BG113" s="768"/>
      <c r="BH113" s="768"/>
      <c r="BI113" s="768"/>
      <c r="BJ113" s="768"/>
      <c r="BK113" s="768"/>
      <c r="BL113" s="768"/>
      <c r="BM113" s="768"/>
      <c r="BN113" s="768"/>
      <c r="BO113" s="768"/>
      <c r="BP113" s="769"/>
      <c r="BQ113" s="834">
        <v>677384</v>
      </c>
      <c r="BR113" s="835"/>
      <c r="BS113" s="835"/>
      <c r="BT113" s="835"/>
      <c r="BU113" s="835"/>
      <c r="BV113" s="835">
        <v>570844</v>
      </c>
      <c r="BW113" s="835"/>
      <c r="BX113" s="835"/>
      <c r="BY113" s="835"/>
      <c r="BZ113" s="835"/>
      <c r="CA113" s="835">
        <v>460659</v>
      </c>
      <c r="CB113" s="835"/>
      <c r="CC113" s="835"/>
      <c r="CD113" s="835"/>
      <c r="CE113" s="835"/>
      <c r="CF113" s="896">
        <v>0.3</v>
      </c>
      <c r="CG113" s="897"/>
      <c r="CH113" s="897"/>
      <c r="CI113" s="897"/>
      <c r="CJ113" s="897"/>
      <c r="CK113" s="952"/>
      <c r="CL113" s="839"/>
      <c r="CM113" s="842" t="s">
        <v>429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126480</v>
      </c>
      <c r="AB114" s="798"/>
      <c r="AC114" s="798"/>
      <c r="AD114" s="798"/>
      <c r="AE114" s="799"/>
      <c r="AF114" s="800">
        <v>152045</v>
      </c>
      <c r="AG114" s="798"/>
      <c r="AH114" s="798"/>
      <c r="AI114" s="798"/>
      <c r="AJ114" s="799"/>
      <c r="AK114" s="800">
        <v>148402</v>
      </c>
      <c r="AL114" s="798"/>
      <c r="AM114" s="798"/>
      <c r="AN114" s="798"/>
      <c r="AO114" s="799"/>
      <c r="AP114" s="845">
        <v>0.1</v>
      </c>
      <c r="AQ114" s="846"/>
      <c r="AR114" s="846"/>
      <c r="AS114" s="846"/>
      <c r="AT114" s="847"/>
      <c r="AU114" s="957"/>
      <c r="AV114" s="958"/>
      <c r="AW114" s="958"/>
      <c r="AX114" s="958"/>
      <c r="AY114" s="958"/>
      <c r="AZ114" s="833" t="s">
        <v>431</v>
      </c>
      <c r="BA114" s="768"/>
      <c r="BB114" s="768"/>
      <c r="BC114" s="768"/>
      <c r="BD114" s="768"/>
      <c r="BE114" s="768"/>
      <c r="BF114" s="768"/>
      <c r="BG114" s="768"/>
      <c r="BH114" s="768"/>
      <c r="BI114" s="768"/>
      <c r="BJ114" s="768"/>
      <c r="BK114" s="768"/>
      <c r="BL114" s="768"/>
      <c r="BM114" s="768"/>
      <c r="BN114" s="768"/>
      <c r="BO114" s="768"/>
      <c r="BP114" s="769"/>
      <c r="BQ114" s="834">
        <v>39241520</v>
      </c>
      <c r="BR114" s="835"/>
      <c r="BS114" s="835"/>
      <c r="BT114" s="835"/>
      <c r="BU114" s="835"/>
      <c r="BV114" s="835">
        <v>37759232</v>
      </c>
      <c r="BW114" s="835"/>
      <c r="BX114" s="835"/>
      <c r="BY114" s="835"/>
      <c r="BZ114" s="835"/>
      <c r="CA114" s="835">
        <v>37447227</v>
      </c>
      <c r="CB114" s="835"/>
      <c r="CC114" s="835"/>
      <c r="CD114" s="835"/>
      <c r="CE114" s="835"/>
      <c r="CF114" s="896">
        <v>26.3</v>
      </c>
      <c r="CG114" s="897"/>
      <c r="CH114" s="897"/>
      <c r="CI114" s="897"/>
      <c r="CJ114" s="897"/>
      <c r="CK114" s="952"/>
      <c r="CL114" s="839"/>
      <c r="CM114" s="842" t="s">
        <v>432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3696110</v>
      </c>
      <c r="AB115" s="944"/>
      <c r="AC115" s="944"/>
      <c r="AD115" s="944"/>
      <c r="AE115" s="945"/>
      <c r="AF115" s="946">
        <v>3671131</v>
      </c>
      <c r="AG115" s="944"/>
      <c r="AH115" s="944"/>
      <c r="AI115" s="944"/>
      <c r="AJ115" s="945"/>
      <c r="AK115" s="946">
        <v>3328106</v>
      </c>
      <c r="AL115" s="944"/>
      <c r="AM115" s="944"/>
      <c r="AN115" s="944"/>
      <c r="AO115" s="945"/>
      <c r="AP115" s="947">
        <v>2.2999999999999998</v>
      </c>
      <c r="AQ115" s="948"/>
      <c r="AR115" s="948"/>
      <c r="AS115" s="948"/>
      <c r="AT115" s="949"/>
      <c r="AU115" s="957"/>
      <c r="AV115" s="958"/>
      <c r="AW115" s="958"/>
      <c r="AX115" s="958"/>
      <c r="AY115" s="958"/>
      <c r="AZ115" s="833" t="s">
        <v>434</v>
      </c>
      <c r="BA115" s="768"/>
      <c r="BB115" s="768"/>
      <c r="BC115" s="768"/>
      <c r="BD115" s="768"/>
      <c r="BE115" s="768"/>
      <c r="BF115" s="768"/>
      <c r="BG115" s="768"/>
      <c r="BH115" s="768"/>
      <c r="BI115" s="768"/>
      <c r="BJ115" s="768"/>
      <c r="BK115" s="768"/>
      <c r="BL115" s="768"/>
      <c r="BM115" s="768"/>
      <c r="BN115" s="768"/>
      <c r="BO115" s="768"/>
      <c r="BP115" s="769"/>
      <c r="BQ115" s="834">
        <v>91309</v>
      </c>
      <c r="BR115" s="835"/>
      <c r="BS115" s="835"/>
      <c r="BT115" s="835"/>
      <c r="BU115" s="835"/>
      <c r="BV115" s="835">
        <v>764219</v>
      </c>
      <c r="BW115" s="835"/>
      <c r="BX115" s="835"/>
      <c r="BY115" s="835"/>
      <c r="BZ115" s="835"/>
      <c r="CA115" s="835">
        <v>1025585</v>
      </c>
      <c r="CB115" s="835"/>
      <c r="CC115" s="835"/>
      <c r="CD115" s="835"/>
      <c r="CE115" s="835"/>
      <c r="CF115" s="896">
        <v>0.7</v>
      </c>
      <c r="CG115" s="897"/>
      <c r="CH115" s="897"/>
      <c r="CI115" s="897"/>
      <c r="CJ115" s="897"/>
      <c r="CK115" s="952"/>
      <c r="CL115" s="839"/>
      <c r="CM115" s="833" t="s">
        <v>435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18258134</v>
      </c>
      <c r="DH115" s="798"/>
      <c r="DI115" s="798"/>
      <c r="DJ115" s="798"/>
      <c r="DK115" s="799"/>
      <c r="DL115" s="800">
        <v>11149534</v>
      </c>
      <c r="DM115" s="798"/>
      <c r="DN115" s="798"/>
      <c r="DO115" s="798"/>
      <c r="DP115" s="799"/>
      <c r="DQ115" s="800">
        <v>9393823</v>
      </c>
      <c r="DR115" s="798"/>
      <c r="DS115" s="798"/>
      <c r="DT115" s="798"/>
      <c r="DU115" s="799"/>
      <c r="DV115" s="845">
        <v>6.6</v>
      </c>
      <c r="DW115" s="846"/>
      <c r="DX115" s="846"/>
      <c r="DY115" s="846"/>
      <c r="DZ115" s="847"/>
    </row>
    <row r="116" spans="1:130" s="199" customFormat="1" ht="26.25" customHeight="1">
      <c r="A116" s="941"/>
      <c r="B116" s="942"/>
      <c r="C116" s="901" t="s">
        <v>436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46</v>
      </c>
      <c r="AB116" s="798"/>
      <c r="AC116" s="798"/>
      <c r="AD116" s="798"/>
      <c r="AE116" s="799"/>
      <c r="AF116" s="800">
        <v>20</v>
      </c>
      <c r="AG116" s="798"/>
      <c r="AH116" s="798"/>
      <c r="AI116" s="798"/>
      <c r="AJ116" s="799"/>
      <c r="AK116" s="800">
        <v>4</v>
      </c>
      <c r="AL116" s="798"/>
      <c r="AM116" s="798"/>
      <c r="AN116" s="798"/>
      <c r="AO116" s="799"/>
      <c r="AP116" s="845">
        <v>0</v>
      </c>
      <c r="AQ116" s="846"/>
      <c r="AR116" s="846"/>
      <c r="AS116" s="846"/>
      <c r="AT116" s="847"/>
      <c r="AU116" s="957"/>
      <c r="AV116" s="958"/>
      <c r="AW116" s="958"/>
      <c r="AX116" s="958"/>
      <c r="AY116" s="958"/>
      <c r="AZ116" s="884" t="s">
        <v>437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439</v>
      </c>
      <c r="Z117" s="924"/>
      <c r="AA117" s="929">
        <v>44862662</v>
      </c>
      <c r="AB117" s="930"/>
      <c r="AC117" s="930"/>
      <c r="AD117" s="930"/>
      <c r="AE117" s="931"/>
      <c r="AF117" s="932">
        <v>43067257</v>
      </c>
      <c r="AG117" s="930"/>
      <c r="AH117" s="930"/>
      <c r="AI117" s="930"/>
      <c r="AJ117" s="931"/>
      <c r="AK117" s="932">
        <v>41081544</v>
      </c>
      <c r="AL117" s="930"/>
      <c r="AM117" s="930"/>
      <c r="AN117" s="930"/>
      <c r="AO117" s="931"/>
      <c r="AP117" s="933"/>
      <c r="AQ117" s="934"/>
      <c r="AR117" s="934"/>
      <c r="AS117" s="934"/>
      <c r="AT117" s="935"/>
      <c r="AU117" s="957"/>
      <c r="AV117" s="958"/>
      <c r="AW117" s="958"/>
      <c r="AX117" s="958"/>
      <c r="AY117" s="958"/>
      <c r="AZ117" s="884" t="s">
        <v>440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441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415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413</v>
      </c>
      <c r="AB118" s="923"/>
      <c r="AC118" s="923"/>
      <c r="AD118" s="923"/>
      <c r="AE118" s="924"/>
      <c r="AF118" s="925" t="s">
        <v>288</v>
      </c>
      <c r="AG118" s="923"/>
      <c r="AH118" s="923"/>
      <c r="AI118" s="923"/>
      <c r="AJ118" s="924"/>
      <c r="AK118" s="925" t="s">
        <v>287</v>
      </c>
      <c r="AL118" s="923"/>
      <c r="AM118" s="923"/>
      <c r="AN118" s="923"/>
      <c r="AO118" s="924"/>
      <c r="AP118" s="926" t="s">
        <v>414</v>
      </c>
      <c r="AQ118" s="927"/>
      <c r="AR118" s="927"/>
      <c r="AS118" s="927"/>
      <c r="AT118" s="928"/>
      <c r="AU118" s="957"/>
      <c r="AV118" s="958"/>
      <c r="AW118" s="958"/>
      <c r="AX118" s="958"/>
      <c r="AY118" s="958"/>
      <c r="AZ118" s="900" t="s">
        <v>442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418</v>
      </c>
      <c r="B119" s="837"/>
      <c r="C119" s="912" t="s">
        <v>419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121434</v>
      </c>
      <c r="AB119" s="916"/>
      <c r="AC119" s="916"/>
      <c r="AD119" s="916"/>
      <c r="AE119" s="917"/>
      <c r="AF119" s="918">
        <v>121434</v>
      </c>
      <c r="AG119" s="916"/>
      <c r="AH119" s="916"/>
      <c r="AI119" s="916"/>
      <c r="AJ119" s="917"/>
      <c r="AK119" s="918">
        <v>121434</v>
      </c>
      <c r="AL119" s="916"/>
      <c r="AM119" s="916"/>
      <c r="AN119" s="916"/>
      <c r="AO119" s="917"/>
      <c r="AP119" s="919">
        <v>0.1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444</v>
      </c>
      <c r="BP119" s="899"/>
      <c r="BQ119" s="903">
        <v>514856094</v>
      </c>
      <c r="BR119" s="866"/>
      <c r="BS119" s="866"/>
      <c r="BT119" s="866"/>
      <c r="BU119" s="866"/>
      <c r="BV119" s="866">
        <v>505764876</v>
      </c>
      <c r="BW119" s="866"/>
      <c r="BX119" s="866"/>
      <c r="BY119" s="866"/>
      <c r="BZ119" s="866"/>
      <c r="CA119" s="866">
        <v>500882313</v>
      </c>
      <c r="CB119" s="866"/>
      <c r="CC119" s="866"/>
      <c r="CD119" s="866"/>
      <c r="CE119" s="866"/>
      <c r="CF119" s="764"/>
      <c r="CG119" s="765"/>
      <c r="CH119" s="765"/>
      <c r="CI119" s="765"/>
      <c r="CJ119" s="855"/>
      <c r="CK119" s="953"/>
      <c r="CL119" s="841"/>
      <c r="CM119" s="859" t="s">
        <v>445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19563689</v>
      </c>
      <c r="DH119" s="781"/>
      <c r="DI119" s="781"/>
      <c r="DJ119" s="781"/>
      <c r="DK119" s="782"/>
      <c r="DL119" s="783">
        <v>17211227</v>
      </c>
      <c r="DM119" s="781"/>
      <c r="DN119" s="781"/>
      <c r="DO119" s="781"/>
      <c r="DP119" s="782"/>
      <c r="DQ119" s="783">
        <v>15069698</v>
      </c>
      <c r="DR119" s="781"/>
      <c r="DS119" s="781"/>
      <c r="DT119" s="781"/>
      <c r="DU119" s="782"/>
      <c r="DV119" s="869">
        <v>10.6</v>
      </c>
      <c r="DW119" s="870"/>
      <c r="DX119" s="870"/>
      <c r="DY119" s="870"/>
      <c r="DZ119" s="871"/>
    </row>
    <row r="120" spans="1:130" s="199" customFormat="1" ht="26.25" customHeight="1">
      <c r="A120" s="838"/>
      <c r="B120" s="839"/>
      <c r="C120" s="842" t="s">
        <v>422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446</v>
      </c>
      <c r="AV120" s="905"/>
      <c r="AW120" s="905"/>
      <c r="AX120" s="905"/>
      <c r="AY120" s="906"/>
      <c r="AZ120" s="881" t="s">
        <v>447</v>
      </c>
      <c r="BA120" s="826"/>
      <c r="BB120" s="826"/>
      <c r="BC120" s="826"/>
      <c r="BD120" s="826"/>
      <c r="BE120" s="826"/>
      <c r="BF120" s="826"/>
      <c r="BG120" s="826"/>
      <c r="BH120" s="826"/>
      <c r="BI120" s="826"/>
      <c r="BJ120" s="826"/>
      <c r="BK120" s="826"/>
      <c r="BL120" s="826"/>
      <c r="BM120" s="826"/>
      <c r="BN120" s="826"/>
      <c r="BO120" s="826"/>
      <c r="BP120" s="827"/>
      <c r="BQ120" s="882">
        <v>47110819</v>
      </c>
      <c r="BR120" s="863"/>
      <c r="BS120" s="863"/>
      <c r="BT120" s="863"/>
      <c r="BU120" s="863"/>
      <c r="BV120" s="863">
        <v>52495975</v>
      </c>
      <c r="BW120" s="863"/>
      <c r="BX120" s="863"/>
      <c r="BY120" s="863"/>
      <c r="BZ120" s="863"/>
      <c r="CA120" s="863">
        <v>59684807</v>
      </c>
      <c r="CB120" s="863"/>
      <c r="CC120" s="863"/>
      <c r="CD120" s="863"/>
      <c r="CE120" s="863"/>
      <c r="CF120" s="887">
        <v>41.9</v>
      </c>
      <c r="CG120" s="888"/>
      <c r="CH120" s="888"/>
      <c r="CI120" s="888"/>
      <c r="CJ120" s="888"/>
      <c r="CK120" s="889" t="s">
        <v>448</v>
      </c>
      <c r="CL120" s="873"/>
      <c r="CM120" s="873"/>
      <c r="CN120" s="873"/>
      <c r="CO120" s="874"/>
      <c r="CP120" s="893" t="s">
        <v>396</v>
      </c>
      <c r="CQ120" s="894"/>
      <c r="CR120" s="894"/>
      <c r="CS120" s="894"/>
      <c r="CT120" s="894"/>
      <c r="CU120" s="894"/>
      <c r="CV120" s="894"/>
      <c r="CW120" s="894"/>
      <c r="CX120" s="894"/>
      <c r="CY120" s="894"/>
      <c r="CZ120" s="894"/>
      <c r="DA120" s="894"/>
      <c r="DB120" s="894"/>
      <c r="DC120" s="894"/>
      <c r="DD120" s="894"/>
      <c r="DE120" s="894"/>
      <c r="DF120" s="895"/>
      <c r="DG120" s="882">
        <v>122907100</v>
      </c>
      <c r="DH120" s="863"/>
      <c r="DI120" s="863"/>
      <c r="DJ120" s="863"/>
      <c r="DK120" s="863"/>
      <c r="DL120" s="863">
        <v>115988955</v>
      </c>
      <c r="DM120" s="863"/>
      <c r="DN120" s="863"/>
      <c r="DO120" s="863"/>
      <c r="DP120" s="863"/>
      <c r="DQ120" s="863">
        <v>108518932</v>
      </c>
      <c r="DR120" s="863"/>
      <c r="DS120" s="863"/>
      <c r="DT120" s="863"/>
      <c r="DU120" s="863"/>
      <c r="DV120" s="864">
        <v>76.2</v>
      </c>
      <c r="DW120" s="864"/>
      <c r="DX120" s="864"/>
      <c r="DY120" s="864"/>
      <c r="DZ120" s="865"/>
    </row>
    <row r="121" spans="1:130" s="199" customFormat="1" ht="26.25" customHeight="1">
      <c r="A121" s="838"/>
      <c r="B121" s="839"/>
      <c r="C121" s="884" t="s">
        <v>449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450</v>
      </c>
      <c r="BA121" s="768"/>
      <c r="BB121" s="768"/>
      <c r="BC121" s="768"/>
      <c r="BD121" s="768"/>
      <c r="BE121" s="768"/>
      <c r="BF121" s="768"/>
      <c r="BG121" s="768"/>
      <c r="BH121" s="768"/>
      <c r="BI121" s="768"/>
      <c r="BJ121" s="768"/>
      <c r="BK121" s="768"/>
      <c r="BL121" s="768"/>
      <c r="BM121" s="768"/>
      <c r="BN121" s="768"/>
      <c r="BO121" s="768"/>
      <c r="BP121" s="769"/>
      <c r="BQ121" s="834">
        <v>72392250</v>
      </c>
      <c r="BR121" s="835"/>
      <c r="BS121" s="835"/>
      <c r="BT121" s="835"/>
      <c r="BU121" s="835"/>
      <c r="BV121" s="835">
        <v>71341295</v>
      </c>
      <c r="BW121" s="835"/>
      <c r="BX121" s="835"/>
      <c r="BY121" s="835"/>
      <c r="BZ121" s="835"/>
      <c r="CA121" s="835">
        <v>71399194</v>
      </c>
      <c r="CB121" s="835"/>
      <c r="CC121" s="835"/>
      <c r="CD121" s="835"/>
      <c r="CE121" s="835"/>
      <c r="CF121" s="896">
        <v>50.1</v>
      </c>
      <c r="CG121" s="897"/>
      <c r="CH121" s="897"/>
      <c r="CI121" s="897"/>
      <c r="CJ121" s="897"/>
      <c r="CK121" s="890"/>
      <c r="CL121" s="876"/>
      <c r="CM121" s="876"/>
      <c r="CN121" s="876"/>
      <c r="CO121" s="877"/>
      <c r="CP121" s="856" t="s">
        <v>394</v>
      </c>
      <c r="CQ121" s="857"/>
      <c r="CR121" s="857"/>
      <c r="CS121" s="857"/>
      <c r="CT121" s="857"/>
      <c r="CU121" s="857"/>
      <c r="CV121" s="857"/>
      <c r="CW121" s="857"/>
      <c r="CX121" s="857"/>
      <c r="CY121" s="857"/>
      <c r="CZ121" s="857"/>
      <c r="DA121" s="857"/>
      <c r="DB121" s="857"/>
      <c r="DC121" s="857"/>
      <c r="DD121" s="857"/>
      <c r="DE121" s="857"/>
      <c r="DF121" s="858"/>
      <c r="DG121" s="834">
        <v>485261</v>
      </c>
      <c r="DH121" s="835"/>
      <c r="DI121" s="835"/>
      <c r="DJ121" s="835"/>
      <c r="DK121" s="835"/>
      <c r="DL121" s="835">
        <v>502527</v>
      </c>
      <c r="DM121" s="835"/>
      <c r="DN121" s="835"/>
      <c r="DO121" s="835"/>
      <c r="DP121" s="835"/>
      <c r="DQ121" s="835">
        <v>507598</v>
      </c>
      <c r="DR121" s="835"/>
      <c r="DS121" s="835"/>
      <c r="DT121" s="835"/>
      <c r="DU121" s="835"/>
      <c r="DV121" s="812">
        <v>0.4</v>
      </c>
      <c r="DW121" s="812"/>
      <c r="DX121" s="812"/>
      <c r="DY121" s="812"/>
      <c r="DZ121" s="813"/>
    </row>
    <row r="122" spans="1:130" s="199" customFormat="1" ht="26.25" customHeight="1">
      <c r="A122" s="838"/>
      <c r="B122" s="839"/>
      <c r="C122" s="842" t="s">
        <v>432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451</v>
      </c>
      <c r="BA122" s="901"/>
      <c r="BB122" s="901"/>
      <c r="BC122" s="901"/>
      <c r="BD122" s="901"/>
      <c r="BE122" s="901"/>
      <c r="BF122" s="901"/>
      <c r="BG122" s="901"/>
      <c r="BH122" s="901"/>
      <c r="BI122" s="901"/>
      <c r="BJ122" s="901"/>
      <c r="BK122" s="901"/>
      <c r="BL122" s="901"/>
      <c r="BM122" s="901"/>
      <c r="BN122" s="901"/>
      <c r="BO122" s="901"/>
      <c r="BP122" s="902"/>
      <c r="BQ122" s="903">
        <v>334661000</v>
      </c>
      <c r="BR122" s="866"/>
      <c r="BS122" s="866"/>
      <c r="BT122" s="866"/>
      <c r="BU122" s="866"/>
      <c r="BV122" s="866">
        <v>342826380</v>
      </c>
      <c r="BW122" s="866"/>
      <c r="BX122" s="866"/>
      <c r="BY122" s="866"/>
      <c r="BZ122" s="866"/>
      <c r="CA122" s="866">
        <v>350565182</v>
      </c>
      <c r="CB122" s="866"/>
      <c r="CC122" s="866"/>
      <c r="CD122" s="866"/>
      <c r="CE122" s="866"/>
      <c r="CF122" s="867">
        <v>246.2</v>
      </c>
      <c r="CG122" s="868"/>
      <c r="CH122" s="868"/>
      <c r="CI122" s="868"/>
      <c r="CJ122" s="868"/>
      <c r="CK122" s="890"/>
      <c r="CL122" s="876"/>
      <c r="CM122" s="876"/>
      <c r="CN122" s="876"/>
      <c r="CO122" s="877"/>
      <c r="CP122" s="856" t="s">
        <v>397</v>
      </c>
      <c r="CQ122" s="857"/>
      <c r="CR122" s="857"/>
      <c r="CS122" s="857"/>
      <c r="CT122" s="857"/>
      <c r="CU122" s="857"/>
      <c r="CV122" s="857"/>
      <c r="CW122" s="857"/>
      <c r="CX122" s="857"/>
      <c r="CY122" s="857"/>
      <c r="CZ122" s="857"/>
      <c r="DA122" s="857"/>
      <c r="DB122" s="857"/>
      <c r="DC122" s="857"/>
      <c r="DD122" s="857"/>
      <c r="DE122" s="857"/>
      <c r="DF122" s="858"/>
      <c r="DG122" s="834">
        <v>1398346</v>
      </c>
      <c r="DH122" s="835"/>
      <c r="DI122" s="835"/>
      <c r="DJ122" s="835"/>
      <c r="DK122" s="835"/>
      <c r="DL122" s="835">
        <v>1228057</v>
      </c>
      <c r="DM122" s="835"/>
      <c r="DN122" s="835"/>
      <c r="DO122" s="835"/>
      <c r="DP122" s="835"/>
      <c r="DQ122" s="835">
        <v>424377</v>
      </c>
      <c r="DR122" s="835"/>
      <c r="DS122" s="835"/>
      <c r="DT122" s="835"/>
      <c r="DU122" s="835"/>
      <c r="DV122" s="812">
        <v>0.3</v>
      </c>
      <c r="DW122" s="812"/>
      <c r="DX122" s="812"/>
      <c r="DY122" s="812"/>
      <c r="DZ122" s="813"/>
    </row>
    <row r="123" spans="1:130" s="199" customFormat="1" ht="26.25" customHeight="1">
      <c r="A123" s="838"/>
      <c r="B123" s="839"/>
      <c r="C123" s="842" t="s">
        <v>438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452</v>
      </c>
      <c r="BP123" s="899"/>
      <c r="BQ123" s="853">
        <v>454164069</v>
      </c>
      <c r="BR123" s="854"/>
      <c r="BS123" s="854"/>
      <c r="BT123" s="854"/>
      <c r="BU123" s="854"/>
      <c r="BV123" s="854">
        <v>466663650</v>
      </c>
      <c r="BW123" s="854"/>
      <c r="BX123" s="854"/>
      <c r="BY123" s="854"/>
      <c r="BZ123" s="854"/>
      <c r="CA123" s="854">
        <v>481649183</v>
      </c>
      <c r="CB123" s="854"/>
      <c r="CC123" s="854"/>
      <c r="CD123" s="854"/>
      <c r="CE123" s="854"/>
      <c r="CF123" s="764"/>
      <c r="CG123" s="765"/>
      <c r="CH123" s="765"/>
      <c r="CI123" s="765"/>
      <c r="CJ123" s="855"/>
      <c r="CK123" s="890"/>
      <c r="CL123" s="876"/>
      <c r="CM123" s="876"/>
      <c r="CN123" s="876"/>
      <c r="CO123" s="877"/>
      <c r="CP123" s="856" t="s">
        <v>395</v>
      </c>
      <c r="CQ123" s="857"/>
      <c r="CR123" s="857"/>
      <c r="CS123" s="857"/>
      <c r="CT123" s="857"/>
      <c r="CU123" s="857"/>
      <c r="CV123" s="857"/>
      <c r="CW123" s="857"/>
      <c r="CX123" s="857"/>
      <c r="CY123" s="857"/>
      <c r="CZ123" s="857"/>
      <c r="DA123" s="857"/>
      <c r="DB123" s="857"/>
      <c r="DC123" s="857"/>
      <c r="DD123" s="857"/>
      <c r="DE123" s="857"/>
      <c r="DF123" s="858"/>
      <c r="DG123" s="797">
        <v>540552</v>
      </c>
      <c r="DH123" s="798"/>
      <c r="DI123" s="798"/>
      <c r="DJ123" s="798"/>
      <c r="DK123" s="799"/>
      <c r="DL123" s="800">
        <v>476730</v>
      </c>
      <c r="DM123" s="798"/>
      <c r="DN123" s="798"/>
      <c r="DO123" s="798"/>
      <c r="DP123" s="799"/>
      <c r="DQ123" s="800">
        <v>407946</v>
      </c>
      <c r="DR123" s="798"/>
      <c r="DS123" s="798"/>
      <c r="DT123" s="798"/>
      <c r="DU123" s="799"/>
      <c r="DV123" s="845">
        <v>0.3</v>
      </c>
      <c r="DW123" s="846"/>
      <c r="DX123" s="846"/>
      <c r="DY123" s="846"/>
      <c r="DZ123" s="847"/>
    </row>
    <row r="124" spans="1:130" s="199" customFormat="1" ht="26.25" customHeight="1" thickBot="1">
      <c r="A124" s="838"/>
      <c r="B124" s="839"/>
      <c r="C124" s="842" t="s">
        <v>441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43.4</v>
      </c>
      <c r="BR124" s="852"/>
      <c r="BS124" s="852"/>
      <c r="BT124" s="852"/>
      <c r="BU124" s="852"/>
      <c r="BV124" s="852">
        <v>27.7</v>
      </c>
      <c r="BW124" s="852"/>
      <c r="BX124" s="852"/>
      <c r="BY124" s="852"/>
      <c r="BZ124" s="852"/>
      <c r="CA124" s="852">
        <v>13.5</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v>255165</v>
      </c>
      <c r="DH124" s="781"/>
      <c r="DI124" s="781"/>
      <c r="DJ124" s="781"/>
      <c r="DK124" s="782"/>
      <c r="DL124" s="783">
        <v>235662</v>
      </c>
      <c r="DM124" s="781"/>
      <c r="DN124" s="781"/>
      <c r="DO124" s="781"/>
      <c r="DP124" s="782"/>
      <c r="DQ124" s="783">
        <v>218706</v>
      </c>
      <c r="DR124" s="781"/>
      <c r="DS124" s="781"/>
      <c r="DT124" s="781"/>
      <c r="DU124" s="782"/>
      <c r="DV124" s="869">
        <v>0.2</v>
      </c>
      <c r="DW124" s="870"/>
      <c r="DX124" s="870"/>
      <c r="DY124" s="870"/>
      <c r="DZ124" s="871"/>
    </row>
    <row r="125" spans="1:130" s="199" customFormat="1" ht="26.25" customHeight="1">
      <c r="A125" s="838"/>
      <c r="B125" s="839"/>
      <c r="C125" s="842" t="s">
        <v>443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1746906</v>
      </c>
      <c r="AB126" s="798"/>
      <c r="AC126" s="798"/>
      <c r="AD126" s="798"/>
      <c r="AE126" s="799"/>
      <c r="AF126" s="800">
        <v>1721927</v>
      </c>
      <c r="AG126" s="798"/>
      <c r="AH126" s="798"/>
      <c r="AI126" s="798"/>
      <c r="AJ126" s="799"/>
      <c r="AK126" s="800">
        <v>1696948</v>
      </c>
      <c r="AL126" s="798"/>
      <c r="AM126" s="798"/>
      <c r="AN126" s="798"/>
      <c r="AO126" s="799"/>
      <c r="AP126" s="845">
        <v>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1827770</v>
      </c>
      <c r="AB127" s="798"/>
      <c r="AC127" s="798"/>
      <c r="AD127" s="798"/>
      <c r="AE127" s="799"/>
      <c r="AF127" s="800">
        <v>1827770</v>
      </c>
      <c r="AG127" s="798"/>
      <c r="AH127" s="798"/>
      <c r="AI127" s="798"/>
      <c r="AJ127" s="799"/>
      <c r="AK127" s="800">
        <v>1509724</v>
      </c>
      <c r="AL127" s="798"/>
      <c r="AM127" s="798"/>
      <c r="AN127" s="798"/>
      <c r="AO127" s="799"/>
      <c r="AP127" s="845">
        <v>1.1000000000000001</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v>959463</v>
      </c>
      <c r="DR127" s="835"/>
      <c r="DS127" s="835"/>
      <c r="DT127" s="835"/>
      <c r="DU127" s="835"/>
      <c r="DV127" s="812">
        <v>0.7</v>
      </c>
      <c r="DW127" s="812"/>
      <c r="DX127" s="812"/>
      <c r="DY127" s="812"/>
      <c r="DZ127" s="813"/>
    </row>
    <row r="128" spans="1:130" s="199" customFormat="1" ht="26.25" customHeight="1" thickBot="1">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v>6279030</v>
      </c>
      <c r="AB128" s="819"/>
      <c r="AC128" s="819"/>
      <c r="AD128" s="819"/>
      <c r="AE128" s="820"/>
      <c r="AF128" s="821">
        <v>6519060</v>
      </c>
      <c r="AG128" s="819"/>
      <c r="AH128" s="819"/>
      <c r="AI128" s="819"/>
      <c r="AJ128" s="820"/>
      <c r="AK128" s="821">
        <v>6580727</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v>91309</v>
      </c>
      <c r="DH128" s="809"/>
      <c r="DI128" s="809"/>
      <c r="DJ128" s="809"/>
      <c r="DK128" s="809"/>
      <c r="DL128" s="809">
        <v>74139</v>
      </c>
      <c r="DM128" s="809"/>
      <c r="DN128" s="809"/>
      <c r="DO128" s="809"/>
      <c r="DP128" s="809"/>
      <c r="DQ128" s="809">
        <v>66122</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165727329</v>
      </c>
      <c r="AB129" s="798"/>
      <c r="AC129" s="798"/>
      <c r="AD129" s="798"/>
      <c r="AE129" s="799"/>
      <c r="AF129" s="800">
        <v>165516086</v>
      </c>
      <c r="AG129" s="798"/>
      <c r="AH129" s="798"/>
      <c r="AI129" s="798"/>
      <c r="AJ129" s="799"/>
      <c r="AK129" s="800">
        <v>166755651</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26009031</v>
      </c>
      <c r="AB130" s="798"/>
      <c r="AC130" s="798"/>
      <c r="AD130" s="798"/>
      <c r="AE130" s="799"/>
      <c r="AF130" s="800">
        <v>24662759</v>
      </c>
      <c r="AG130" s="798"/>
      <c r="AH130" s="798"/>
      <c r="AI130" s="798"/>
      <c r="AJ130" s="799"/>
      <c r="AK130" s="800">
        <v>24375532</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8.1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139718298</v>
      </c>
      <c r="AB131" s="781"/>
      <c r="AC131" s="781"/>
      <c r="AD131" s="781"/>
      <c r="AE131" s="782"/>
      <c r="AF131" s="783">
        <v>140853327</v>
      </c>
      <c r="AG131" s="781"/>
      <c r="AH131" s="781"/>
      <c r="AI131" s="781"/>
      <c r="AJ131" s="782"/>
      <c r="AK131" s="783">
        <v>142380119</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v>13.5</v>
      </c>
      <c r="BG131" s="749"/>
      <c r="BH131" s="749"/>
      <c r="BI131" s="749"/>
      <c r="BJ131" s="749"/>
      <c r="BK131" s="749"/>
      <c r="BL131" s="750"/>
      <c r="BM131" s="748">
        <v>400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8.9999673579999993</v>
      </c>
      <c r="AB132" s="761"/>
      <c r="AC132" s="761"/>
      <c r="AD132" s="761"/>
      <c r="AE132" s="762"/>
      <c r="AF132" s="763">
        <v>8.4381666210000006</v>
      </c>
      <c r="AG132" s="761"/>
      <c r="AH132" s="761"/>
      <c r="AI132" s="761"/>
      <c r="AJ132" s="762"/>
      <c r="AK132" s="763">
        <v>7.1114458770000004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11</v>
      </c>
      <c r="AB133" s="740"/>
      <c r="AC133" s="740"/>
      <c r="AD133" s="740"/>
      <c r="AE133" s="741"/>
      <c r="AF133" s="739">
        <v>9.5</v>
      </c>
      <c r="AG133" s="740"/>
      <c r="AH133" s="740"/>
      <c r="AI133" s="740"/>
      <c r="AJ133" s="741"/>
      <c r="AK133" s="739">
        <v>8.1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478</v>
      </c>
      <c r="B5" s="248"/>
      <c r="C5" s="248"/>
      <c r="D5" s="248"/>
      <c r="E5" s="248"/>
      <c r="F5" s="248"/>
      <c r="G5" s="248"/>
      <c r="H5" s="248"/>
      <c r="I5" s="248"/>
      <c r="J5" s="248"/>
      <c r="K5" s="248"/>
      <c r="L5" s="248"/>
      <c r="M5" s="248"/>
      <c r="N5" s="248"/>
      <c r="O5" s="249"/>
    </row>
    <row r="6" spans="1:16" ht="13.2">
      <c r="A6" s="250"/>
      <c r="B6" s="246"/>
      <c r="C6" s="246"/>
      <c r="D6" s="246"/>
      <c r="E6" s="246"/>
      <c r="F6" s="246"/>
      <c r="G6" s="251" t="s">
        <v>479</v>
      </c>
      <c r="H6" s="251"/>
      <c r="I6" s="251"/>
      <c r="J6" s="251"/>
      <c r="K6" s="246"/>
      <c r="L6" s="246"/>
      <c r="M6" s="246"/>
      <c r="N6" s="246"/>
    </row>
    <row r="7" spans="1:16" ht="13.2">
      <c r="A7" s="250"/>
      <c r="B7" s="246"/>
      <c r="C7" s="246"/>
      <c r="D7" s="246"/>
      <c r="E7" s="246"/>
      <c r="F7" s="246"/>
      <c r="G7" s="253"/>
      <c r="H7" s="254"/>
      <c r="I7" s="254"/>
      <c r="J7" s="255"/>
      <c r="K7" s="1152" t="s">
        <v>480</v>
      </c>
      <c r="L7" s="256"/>
      <c r="M7" s="257" t="s">
        <v>481</v>
      </c>
      <c r="N7" s="258"/>
    </row>
    <row r="8" spans="1:16" ht="13.2">
      <c r="A8" s="250"/>
      <c r="B8" s="246"/>
      <c r="C8" s="246"/>
      <c r="D8" s="246"/>
      <c r="E8" s="246"/>
      <c r="F8" s="246"/>
      <c r="G8" s="259"/>
      <c r="H8" s="260"/>
      <c r="I8" s="260"/>
      <c r="J8" s="261"/>
      <c r="K8" s="1153"/>
      <c r="L8" s="262" t="s">
        <v>482</v>
      </c>
      <c r="M8" s="263" t="s">
        <v>483</v>
      </c>
      <c r="N8" s="264" t="s">
        <v>484</v>
      </c>
    </row>
    <row r="9" spans="1:16" ht="13.2">
      <c r="A9" s="250"/>
      <c r="B9" s="246"/>
      <c r="C9" s="246"/>
      <c r="D9" s="246"/>
      <c r="E9" s="246"/>
      <c r="F9" s="246"/>
      <c r="G9" s="1166" t="s">
        <v>485</v>
      </c>
      <c r="H9" s="1167"/>
      <c r="I9" s="1167"/>
      <c r="J9" s="1168"/>
      <c r="K9" s="265">
        <v>45383922</v>
      </c>
      <c r="L9" s="266">
        <v>64043</v>
      </c>
      <c r="M9" s="267">
        <v>62452</v>
      </c>
      <c r="N9" s="268">
        <v>2.5</v>
      </c>
    </row>
    <row r="10" spans="1:16" ht="13.2">
      <c r="A10" s="250"/>
      <c r="B10" s="246"/>
      <c r="C10" s="246"/>
      <c r="D10" s="246"/>
      <c r="E10" s="246"/>
      <c r="F10" s="246"/>
      <c r="G10" s="1166" t="s">
        <v>486</v>
      </c>
      <c r="H10" s="1167"/>
      <c r="I10" s="1167"/>
      <c r="J10" s="1168"/>
      <c r="K10" s="269">
        <v>1437014</v>
      </c>
      <c r="L10" s="270">
        <v>2028</v>
      </c>
      <c r="M10" s="271">
        <v>1462</v>
      </c>
      <c r="N10" s="272">
        <v>38.700000000000003</v>
      </c>
    </row>
    <row r="11" spans="1:16" ht="13.5" customHeight="1">
      <c r="A11" s="250"/>
      <c r="B11" s="246"/>
      <c r="C11" s="246"/>
      <c r="D11" s="246"/>
      <c r="E11" s="246"/>
      <c r="F11" s="246"/>
      <c r="G11" s="1166" t="s">
        <v>487</v>
      </c>
      <c r="H11" s="1167"/>
      <c r="I11" s="1167"/>
      <c r="J11" s="1168"/>
      <c r="K11" s="269">
        <v>149664</v>
      </c>
      <c r="L11" s="270">
        <v>211</v>
      </c>
      <c r="M11" s="271">
        <v>131</v>
      </c>
      <c r="N11" s="272">
        <v>61.1</v>
      </c>
    </row>
    <row r="12" spans="1:16" ht="13.5" customHeight="1">
      <c r="A12" s="250"/>
      <c r="B12" s="246"/>
      <c r="C12" s="246"/>
      <c r="D12" s="246"/>
      <c r="E12" s="246"/>
      <c r="F12" s="246"/>
      <c r="G12" s="1166" t="s">
        <v>488</v>
      </c>
      <c r="H12" s="1167"/>
      <c r="I12" s="1167"/>
      <c r="J12" s="1168"/>
      <c r="K12" s="269">
        <v>73036</v>
      </c>
      <c r="L12" s="270">
        <v>103</v>
      </c>
      <c r="M12" s="271">
        <v>1277</v>
      </c>
      <c r="N12" s="272">
        <v>-91.9</v>
      </c>
    </row>
    <row r="13" spans="1:16" ht="13.5" customHeight="1">
      <c r="A13" s="250"/>
      <c r="B13" s="246"/>
      <c r="C13" s="246"/>
      <c r="D13" s="246"/>
      <c r="E13" s="246"/>
      <c r="F13" s="246"/>
      <c r="G13" s="1166" t="s">
        <v>489</v>
      </c>
      <c r="H13" s="1167"/>
      <c r="I13" s="1167"/>
      <c r="J13" s="1168"/>
      <c r="K13" s="269" t="s">
        <v>490</v>
      </c>
      <c r="L13" s="270" t="s">
        <v>490</v>
      </c>
      <c r="M13" s="271">
        <v>5</v>
      </c>
      <c r="N13" s="272" t="s">
        <v>490</v>
      </c>
    </row>
    <row r="14" spans="1:16" ht="13.5" customHeight="1">
      <c r="A14" s="250"/>
      <c r="B14" s="246"/>
      <c r="C14" s="246"/>
      <c r="D14" s="246"/>
      <c r="E14" s="246"/>
      <c r="F14" s="246"/>
      <c r="G14" s="1166" t="s">
        <v>491</v>
      </c>
      <c r="H14" s="1167"/>
      <c r="I14" s="1167"/>
      <c r="J14" s="1168"/>
      <c r="K14" s="269">
        <v>768111</v>
      </c>
      <c r="L14" s="270">
        <v>1084</v>
      </c>
      <c r="M14" s="271">
        <v>1919</v>
      </c>
      <c r="N14" s="272">
        <v>-43.5</v>
      </c>
    </row>
    <row r="15" spans="1:16" ht="13.5" customHeight="1">
      <c r="A15" s="250"/>
      <c r="B15" s="246"/>
      <c r="C15" s="246"/>
      <c r="D15" s="246"/>
      <c r="E15" s="246"/>
      <c r="F15" s="246"/>
      <c r="G15" s="1166" t="s">
        <v>492</v>
      </c>
      <c r="H15" s="1167"/>
      <c r="I15" s="1167"/>
      <c r="J15" s="1168"/>
      <c r="K15" s="269">
        <v>894613</v>
      </c>
      <c r="L15" s="270">
        <v>1262</v>
      </c>
      <c r="M15" s="271">
        <v>1219</v>
      </c>
      <c r="N15" s="272">
        <v>3.5</v>
      </c>
    </row>
    <row r="16" spans="1:16" ht="13.2">
      <c r="A16" s="250"/>
      <c r="B16" s="246"/>
      <c r="C16" s="246"/>
      <c r="D16" s="246"/>
      <c r="E16" s="246"/>
      <c r="F16" s="246"/>
      <c r="G16" s="1169" t="s">
        <v>493</v>
      </c>
      <c r="H16" s="1170"/>
      <c r="I16" s="1170"/>
      <c r="J16" s="1171"/>
      <c r="K16" s="270">
        <v>-3836482</v>
      </c>
      <c r="L16" s="270">
        <v>-5414</v>
      </c>
      <c r="M16" s="271">
        <v>-4920</v>
      </c>
      <c r="N16" s="272">
        <v>10</v>
      </c>
    </row>
    <row r="17" spans="1:16" ht="13.2">
      <c r="A17" s="250"/>
      <c r="B17" s="246"/>
      <c r="C17" s="246"/>
      <c r="D17" s="246"/>
      <c r="E17" s="246"/>
      <c r="F17" s="246"/>
      <c r="G17" s="1169" t="s">
        <v>171</v>
      </c>
      <c r="H17" s="1170"/>
      <c r="I17" s="1170"/>
      <c r="J17" s="1171"/>
      <c r="K17" s="270">
        <v>44869878</v>
      </c>
      <c r="L17" s="270">
        <v>63317</v>
      </c>
      <c r="M17" s="271">
        <v>63546</v>
      </c>
      <c r="N17" s="272">
        <v>-0.4</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494</v>
      </c>
      <c r="H19" s="246"/>
      <c r="I19" s="246"/>
      <c r="J19" s="246"/>
      <c r="K19" s="246"/>
      <c r="L19" s="246"/>
      <c r="M19" s="246"/>
      <c r="N19" s="246"/>
    </row>
    <row r="20" spans="1:16" ht="13.2">
      <c r="A20" s="250"/>
      <c r="B20" s="246"/>
      <c r="C20" s="246"/>
      <c r="D20" s="246"/>
      <c r="E20" s="246"/>
      <c r="F20" s="246"/>
      <c r="G20" s="274"/>
      <c r="H20" s="275"/>
      <c r="I20" s="275"/>
      <c r="J20" s="276"/>
      <c r="K20" s="277" t="s">
        <v>495</v>
      </c>
      <c r="L20" s="278" t="s">
        <v>496</v>
      </c>
      <c r="M20" s="279" t="s">
        <v>497</v>
      </c>
      <c r="N20" s="280"/>
    </row>
    <row r="21" spans="1:16" s="286" customFormat="1" ht="13.2">
      <c r="A21" s="281"/>
      <c r="B21" s="251"/>
      <c r="C21" s="251"/>
      <c r="D21" s="251"/>
      <c r="E21" s="251"/>
      <c r="F21" s="251"/>
      <c r="G21" s="1163" t="s">
        <v>498</v>
      </c>
      <c r="H21" s="1164"/>
      <c r="I21" s="1164"/>
      <c r="J21" s="1165"/>
      <c r="K21" s="282">
        <v>11.06</v>
      </c>
      <c r="L21" s="283">
        <v>10.75</v>
      </c>
      <c r="M21" s="284">
        <v>0.31</v>
      </c>
      <c r="N21" s="251"/>
      <c r="O21" s="285"/>
      <c r="P21" s="281"/>
    </row>
    <row r="22" spans="1:16" s="286" customFormat="1" ht="13.2">
      <c r="A22" s="281"/>
      <c r="B22" s="251"/>
      <c r="C22" s="251"/>
      <c r="D22" s="251"/>
      <c r="E22" s="251"/>
      <c r="F22" s="251"/>
      <c r="G22" s="1163" t="s">
        <v>499</v>
      </c>
      <c r="H22" s="1164"/>
      <c r="I22" s="1164"/>
      <c r="J22" s="1165"/>
      <c r="K22" s="287">
        <v>100.9</v>
      </c>
      <c r="L22" s="288">
        <v>99.9</v>
      </c>
      <c r="M22" s="289">
        <v>1</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500</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501</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502</v>
      </c>
      <c r="H29" s="251"/>
      <c r="I29" s="251"/>
      <c r="J29" s="251"/>
      <c r="K29" s="246"/>
      <c r="L29" s="246"/>
      <c r="M29" s="246"/>
      <c r="N29" s="246"/>
      <c r="O29" s="295"/>
    </row>
    <row r="30" spans="1:16" ht="13.2">
      <c r="A30" s="250"/>
      <c r="B30" s="246"/>
      <c r="C30" s="246"/>
      <c r="D30" s="246"/>
      <c r="E30" s="246"/>
      <c r="F30" s="246"/>
      <c r="G30" s="253"/>
      <c r="H30" s="254"/>
      <c r="I30" s="254"/>
      <c r="J30" s="255"/>
      <c r="K30" s="1152" t="s">
        <v>480</v>
      </c>
      <c r="L30" s="256"/>
      <c r="M30" s="257" t="s">
        <v>481</v>
      </c>
      <c r="N30" s="258"/>
    </row>
    <row r="31" spans="1:16" ht="13.2">
      <c r="A31" s="250"/>
      <c r="B31" s="246"/>
      <c r="C31" s="246"/>
      <c r="D31" s="246"/>
      <c r="E31" s="246"/>
      <c r="F31" s="246"/>
      <c r="G31" s="259"/>
      <c r="H31" s="260"/>
      <c r="I31" s="260"/>
      <c r="J31" s="261"/>
      <c r="K31" s="1153"/>
      <c r="L31" s="262" t="s">
        <v>482</v>
      </c>
      <c r="M31" s="263" t="s">
        <v>483</v>
      </c>
      <c r="N31" s="264" t="s">
        <v>484</v>
      </c>
    </row>
    <row r="32" spans="1:16" ht="27" customHeight="1">
      <c r="A32" s="250"/>
      <c r="B32" s="246"/>
      <c r="C32" s="246"/>
      <c r="D32" s="246"/>
      <c r="E32" s="246"/>
      <c r="F32" s="246"/>
      <c r="G32" s="1154" t="s">
        <v>503</v>
      </c>
      <c r="H32" s="1155"/>
      <c r="I32" s="1155"/>
      <c r="J32" s="1156"/>
      <c r="K32" s="296">
        <v>28575386</v>
      </c>
      <c r="L32" s="296">
        <v>40324</v>
      </c>
      <c r="M32" s="297">
        <v>33321</v>
      </c>
      <c r="N32" s="298">
        <v>21</v>
      </c>
    </row>
    <row r="33" spans="1:16" ht="13.5" customHeight="1">
      <c r="A33" s="250"/>
      <c r="B33" s="246"/>
      <c r="C33" s="246"/>
      <c r="D33" s="246"/>
      <c r="E33" s="246"/>
      <c r="F33" s="246"/>
      <c r="G33" s="1154" t="s">
        <v>504</v>
      </c>
      <c r="H33" s="1155"/>
      <c r="I33" s="1155"/>
      <c r="J33" s="1156"/>
      <c r="K33" s="296" t="s">
        <v>490</v>
      </c>
      <c r="L33" s="296" t="s">
        <v>490</v>
      </c>
      <c r="M33" s="297">
        <v>3258</v>
      </c>
      <c r="N33" s="298" t="s">
        <v>490</v>
      </c>
    </row>
    <row r="34" spans="1:16" ht="27" customHeight="1">
      <c r="A34" s="250"/>
      <c r="B34" s="246"/>
      <c r="C34" s="246"/>
      <c r="D34" s="246"/>
      <c r="E34" s="246"/>
      <c r="F34" s="246"/>
      <c r="G34" s="1154" t="s">
        <v>505</v>
      </c>
      <c r="H34" s="1155"/>
      <c r="I34" s="1155"/>
      <c r="J34" s="1156"/>
      <c r="K34" s="296">
        <v>2030033</v>
      </c>
      <c r="L34" s="296">
        <v>2865</v>
      </c>
      <c r="M34" s="297">
        <v>20639</v>
      </c>
      <c r="N34" s="298">
        <v>-86.1</v>
      </c>
    </row>
    <row r="35" spans="1:16" ht="27" customHeight="1">
      <c r="A35" s="250"/>
      <c r="B35" s="246"/>
      <c r="C35" s="246"/>
      <c r="D35" s="246"/>
      <c r="E35" s="246"/>
      <c r="F35" s="246"/>
      <c r="G35" s="1154" t="s">
        <v>506</v>
      </c>
      <c r="H35" s="1155"/>
      <c r="I35" s="1155"/>
      <c r="J35" s="1156"/>
      <c r="K35" s="296">
        <v>6999613</v>
      </c>
      <c r="L35" s="296">
        <v>9877</v>
      </c>
      <c r="M35" s="297">
        <v>12279</v>
      </c>
      <c r="N35" s="298">
        <v>-19.600000000000001</v>
      </c>
    </row>
    <row r="36" spans="1:16" ht="27" customHeight="1">
      <c r="A36" s="250"/>
      <c r="B36" s="246"/>
      <c r="C36" s="246"/>
      <c r="D36" s="246"/>
      <c r="E36" s="246"/>
      <c r="F36" s="246"/>
      <c r="G36" s="1154" t="s">
        <v>507</v>
      </c>
      <c r="H36" s="1155"/>
      <c r="I36" s="1155"/>
      <c r="J36" s="1156"/>
      <c r="K36" s="296">
        <v>148402</v>
      </c>
      <c r="L36" s="296">
        <v>209</v>
      </c>
      <c r="M36" s="297">
        <v>229</v>
      </c>
      <c r="N36" s="298">
        <v>-8.6999999999999993</v>
      </c>
    </row>
    <row r="37" spans="1:16" ht="13.5" customHeight="1">
      <c r="A37" s="250"/>
      <c r="B37" s="246"/>
      <c r="C37" s="246"/>
      <c r="D37" s="246"/>
      <c r="E37" s="246"/>
      <c r="F37" s="246"/>
      <c r="G37" s="1154" t="s">
        <v>508</v>
      </c>
      <c r="H37" s="1155"/>
      <c r="I37" s="1155"/>
      <c r="J37" s="1156"/>
      <c r="K37" s="296">
        <v>3328106</v>
      </c>
      <c r="L37" s="296">
        <v>4696</v>
      </c>
      <c r="M37" s="297">
        <v>1150</v>
      </c>
      <c r="N37" s="298">
        <v>308.3</v>
      </c>
    </row>
    <row r="38" spans="1:16" ht="27" customHeight="1">
      <c r="A38" s="250"/>
      <c r="B38" s="246"/>
      <c r="C38" s="246"/>
      <c r="D38" s="246"/>
      <c r="E38" s="246"/>
      <c r="F38" s="246"/>
      <c r="G38" s="1157" t="s">
        <v>509</v>
      </c>
      <c r="H38" s="1158"/>
      <c r="I38" s="1158"/>
      <c r="J38" s="1159"/>
      <c r="K38" s="299">
        <v>4</v>
      </c>
      <c r="L38" s="299">
        <v>0</v>
      </c>
      <c r="M38" s="300">
        <v>1</v>
      </c>
      <c r="N38" s="301">
        <v>-100</v>
      </c>
      <c r="O38" s="295"/>
    </row>
    <row r="39" spans="1:16" ht="13.2">
      <c r="A39" s="250"/>
      <c r="B39" s="246"/>
      <c r="C39" s="246"/>
      <c r="D39" s="246"/>
      <c r="E39" s="246"/>
      <c r="F39" s="246"/>
      <c r="G39" s="1157" t="s">
        <v>510</v>
      </c>
      <c r="H39" s="1158"/>
      <c r="I39" s="1158"/>
      <c r="J39" s="1159"/>
      <c r="K39" s="302">
        <v>-6580727</v>
      </c>
      <c r="L39" s="302">
        <v>-9286</v>
      </c>
      <c r="M39" s="303">
        <v>-17392</v>
      </c>
      <c r="N39" s="304">
        <v>-46.6</v>
      </c>
      <c r="O39" s="295"/>
    </row>
    <row r="40" spans="1:16" ht="27" customHeight="1">
      <c r="A40" s="250"/>
      <c r="B40" s="246"/>
      <c r="C40" s="246"/>
      <c r="D40" s="246"/>
      <c r="E40" s="246"/>
      <c r="F40" s="246"/>
      <c r="G40" s="1154" t="s">
        <v>511</v>
      </c>
      <c r="H40" s="1155"/>
      <c r="I40" s="1155"/>
      <c r="J40" s="1156"/>
      <c r="K40" s="302">
        <v>-24375532</v>
      </c>
      <c r="L40" s="302">
        <v>-34397</v>
      </c>
      <c r="M40" s="303">
        <v>-34463</v>
      </c>
      <c r="N40" s="304">
        <v>-0.2</v>
      </c>
      <c r="O40" s="295"/>
    </row>
    <row r="41" spans="1:16" ht="13.2">
      <c r="A41" s="250"/>
      <c r="B41" s="246"/>
      <c r="C41" s="246"/>
      <c r="D41" s="246"/>
      <c r="E41" s="246"/>
      <c r="F41" s="246"/>
      <c r="G41" s="1160" t="s">
        <v>282</v>
      </c>
      <c r="H41" s="1161"/>
      <c r="I41" s="1161"/>
      <c r="J41" s="1162"/>
      <c r="K41" s="296">
        <v>10125285</v>
      </c>
      <c r="L41" s="302">
        <v>14288</v>
      </c>
      <c r="M41" s="303">
        <v>19023</v>
      </c>
      <c r="N41" s="304">
        <v>-24.9</v>
      </c>
      <c r="O41" s="295"/>
    </row>
    <row r="42" spans="1:16" ht="13.2">
      <c r="A42" s="250"/>
      <c r="B42" s="246"/>
      <c r="C42" s="246"/>
      <c r="D42" s="246"/>
      <c r="E42" s="246"/>
      <c r="F42" s="246"/>
      <c r="G42" s="305" t="s">
        <v>512</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ht="13.2">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47" t="s">
        <v>480</v>
      </c>
      <c r="J49" s="1149" t="s">
        <v>515</v>
      </c>
      <c r="K49" s="1150"/>
      <c r="L49" s="1150"/>
      <c r="M49" s="1150"/>
      <c r="N49" s="1151"/>
    </row>
    <row r="50" spans="1:14" ht="13.2">
      <c r="A50" s="250"/>
      <c r="B50" s="246"/>
      <c r="C50" s="246"/>
      <c r="D50" s="246"/>
      <c r="E50" s="246"/>
      <c r="F50" s="246"/>
      <c r="G50" s="314"/>
      <c r="H50" s="315"/>
      <c r="I50" s="1148"/>
      <c r="J50" s="316" t="s">
        <v>516</v>
      </c>
      <c r="K50" s="317" t="s">
        <v>517</v>
      </c>
      <c r="L50" s="318" t="s">
        <v>518</v>
      </c>
      <c r="M50" s="319" t="s">
        <v>519</v>
      </c>
      <c r="N50" s="320" t="s">
        <v>520</v>
      </c>
    </row>
    <row r="51" spans="1:14" ht="13.2">
      <c r="A51" s="250"/>
      <c r="B51" s="246"/>
      <c r="C51" s="246"/>
      <c r="D51" s="246"/>
      <c r="E51" s="246"/>
      <c r="F51" s="246"/>
      <c r="G51" s="312" t="s">
        <v>521</v>
      </c>
      <c r="H51" s="313"/>
      <c r="I51" s="321">
        <v>30685987</v>
      </c>
      <c r="J51" s="322">
        <v>43717</v>
      </c>
      <c r="K51" s="323">
        <v>-1.8</v>
      </c>
      <c r="L51" s="324">
        <v>47129</v>
      </c>
      <c r="M51" s="325">
        <v>-3.4</v>
      </c>
      <c r="N51" s="326">
        <v>1.6</v>
      </c>
    </row>
    <row r="52" spans="1:14" ht="13.2">
      <c r="A52" s="250"/>
      <c r="B52" s="246"/>
      <c r="C52" s="246"/>
      <c r="D52" s="246"/>
      <c r="E52" s="246"/>
      <c r="F52" s="246"/>
      <c r="G52" s="327"/>
      <c r="H52" s="328" t="s">
        <v>522</v>
      </c>
      <c r="I52" s="329">
        <v>17164974</v>
      </c>
      <c r="J52" s="330">
        <v>24454</v>
      </c>
      <c r="K52" s="331">
        <v>-10.199999999999999</v>
      </c>
      <c r="L52" s="332">
        <v>23069</v>
      </c>
      <c r="M52" s="333">
        <v>-10.199999999999999</v>
      </c>
      <c r="N52" s="334">
        <v>0</v>
      </c>
    </row>
    <row r="53" spans="1:14" ht="13.2">
      <c r="A53" s="250"/>
      <c r="B53" s="246"/>
      <c r="C53" s="246"/>
      <c r="D53" s="246"/>
      <c r="E53" s="246"/>
      <c r="F53" s="246"/>
      <c r="G53" s="312" t="s">
        <v>523</v>
      </c>
      <c r="H53" s="313"/>
      <c r="I53" s="321">
        <v>32705913</v>
      </c>
      <c r="J53" s="322">
        <v>46420</v>
      </c>
      <c r="K53" s="323">
        <v>6.2</v>
      </c>
      <c r="L53" s="324">
        <v>50848</v>
      </c>
      <c r="M53" s="325">
        <v>7.9</v>
      </c>
      <c r="N53" s="326">
        <v>-1.7</v>
      </c>
    </row>
    <row r="54" spans="1:14" ht="13.2">
      <c r="A54" s="250"/>
      <c r="B54" s="246"/>
      <c r="C54" s="246"/>
      <c r="D54" s="246"/>
      <c r="E54" s="246"/>
      <c r="F54" s="246"/>
      <c r="G54" s="327"/>
      <c r="H54" s="328" t="s">
        <v>522</v>
      </c>
      <c r="I54" s="329">
        <v>17123171</v>
      </c>
      <c r="J54" s="330">
        <v>24303</v>
      </c>
      <c r="K54" s="331">
        <v>-0.6</v>
      </c>
      <c r="L54" s="332">
        <v>22583</v>
      </c>
      <c r="M54" s="333">
        <v>-2.1</v>
      </c>
      <c r="N54" s="334">
        <v>1.5</v>
      </c>
    </row>
    <row r="55" spans="1:14" ht="13.2">
      <c r="A55" s="250"/>
      <c r="B55" s="246"/>
      <c r="C55" s="246"/>
      <c r="D55" s="246"/>
      <c r="E55" s="246"/>
      <c r="F55" s="246"/>
      <c r="G55" s="312" t="s">
        <v>524</v>
      </c>
      <c r="H55" s="313"/>
      <c r="I55" s="321">
        <v>38571271</v>
      </c>
      <c r="J55" s="322">
        <v>54631</v>
      </c>
      <c r="K55" s="323">
        <v>17.7</v>
      </c>
      <c r="L55" s="324">
        <v>53572</v>
      </c>
      <c r="M55" s="325">
        <v>5.4</v>
      </c>
      <c r="N55" s="326">
        <v>12.3</v>
      </c>
    </row>
    <row r="56" spans="1:14" ht="13.2">
      <c r="A56" s="250"/>
      <c r="B56" s="246"/>
      <c r="C56" s="246"/>
      <c r="D56" s="246"/>
      <c r="E56" s="246"/>
      <c r="F56" s="246"/>
      <c r="G56" s="327"/>
      <c r="H56" s="328" t="s">
        <v>522</v>
      </c>
      <c r="I56" s="329">
        <v>21226437</v>
      </c>
      <c r="J56" s="330">
        <v>30065</v>
      </c>
      <c r="K56" s="331">
        <v>23.7</v>
      </c>
      <c r="L56" s="332">
        <v>25259</v>
      </c>
      <c r="M56" s="333">
        <v>11.8</v>
      </c>
      <c r="N56" s="334">
        <v>11.9</v>
      </c>
    </row>
    <row r="57" spans="1:14" ht="13.2">
      <c r="A57" s="250"/>
      <c r="B57" s="246"/>
      <c r="C57" s="246"/>
      <c r="D57" s="246"/>
      <c r="E57" s="246"/>
      <c r="F57" s="246"/>
      <c r="G57" s="312" t="s">
        <v>525</v>
      </c>
      <c r="H57" s="313"/>
      <c r="I57" s="321">
        <v>40063848</v>
      </c>
      <c r="J57" s="322">
        <v>56618</v>
      </c>
      <c r="K57" s="323">
        <v>3.6</v>
      </c>
      <c r="L57" s="324">
        <v>51898</v>
      </c>
      <c r="M57" s="325">
        <v>-3.1</v>
      </c>
      <c r="N57" s="326">
        <v>6.7</v>
      </c>
    </row>
    <row r="58" spans="1:14" ht="13.2">
      <c r="A58" s="250"/>
      <c r="B58" s="246"/>
      <c r="C58" s="246"/>
      <c r="D58" s="246"/>
      <c r="E58" s="246"/>
      <c r="F58" s="246"/>
      <c r="G58" s="327"/>
      <c r="H58" s="328" t="s">
        <v>522</v>
      </c>
      <c r="I58" s="329">
        <v>24082876</v>
      </c>
      <c r="J58" s="330">
        <v>34034</v>
      </c>
      <c r="K58" s="331">
        <v>13.2</v>
      </c>
      <c r="L58" s="332">
        <v>25986</v>
      </c>
      <c r="M58" s="333">
        <v>2.9</v>
      </c>
      <c r="N58" s="334">
        <v>10.3</v>
      </c>
    </row>
    <row r="59" spans="1:14" ht="13.2">
      <c r="A59" s="250"/>
      <c r="B59" s="246"/>
      <c r="C59" s="246"/>
      <c r="D59" s="246"/>
      <c r="E59" s="246"/>
      <c r="F59" s="246"/>
      <c r="G59" s="312" t="s">
        <v>526</v>
      </c>
      <c r="H59" s="313"/>
      <c r="I59" s="321">
        <v>36428170</v>
      </c>
      <c r="J59" s="322">
        <v>51405</v>
      </c>
      <c r="K59" s="323">
        <v>-9.1999999999999993</v>
      </c>
      <c r="L59" s="324">
        <v>51684</v>
      </c>
      <c r="M59" s="325">
        <v>-0.4</v>
      </c>
      <c r="N59" s="326">
        <v>-8.8000000000000007</v>
      </c>
    </row>
    <row r="60" spans="1:14" ht="13.2">
      <c r="A60" s="250"/>
      <c r="B60" s="246"/>
      <c r="C60" s="246"/>
      <c r="D60" s="246"/>
      <c r="E60" s="246"/>
      <c r="F60" s="246"/>
      <c r="G60" s="327"/>
      <c r="H60" s="328" t="s">
        <v>522</v>
      </c>
      <c r="I60" s="335">
        <v>19358428</v>
      </c>
      <c r="J60" s="330">
        <v>27317</v>
      </c>
      <c r="K60" s="331">
        <v>-19.7</v>
      </c>
      <c r="L60" s="332">
        <v>26671</v>
      </c>
      <c r="M60" s="333">
        <v>2.6</v>
      </c>
      <c r="N60" s="334">
        <v>-22.3</v>
      </c>
    </row>
    <row r="61" spans="1:14" ht="13.2">
      <c r="A61" s="250"/>
      <c r="B61" s="246"/>
      <c r="C61" s="246"/>
      <c r="D61" s="246"/>
      <c r="E61" s="246"/>
      <c r="F61" s="246"/>
      <c r="G61" s="312" t="s">
        <v>527</v>
      </c>
      <c r="H61" s="336"/>
      <c r="I61" s="337">
        <v>35691038</v>
      </c>
      <c r="J61" s="338">
        <v>50558</v>
      </c>
      <c r="K61" s="339">
        <v>3.3</v>
      </c>
      <c r="L61" s="340">
        <v>51026</v>
      </c>
      <c r="M61" s="341">
        <v>1.3</v>
      </c>
      <c r="N61" s="326">
        <v>2</v>
      </c>
    </row>
    <row r="62" spans="1:14" ht="13.2">
      <c r="A62" s="250"/>
      <c r="B62" s="246"/>
      <c r="C62" s="246"/>
      <c r="D62" s="246"/>
      <c r="E62" s="246"/>
      <c r="F62" s="246"/>
      <c r="G62" s="327"/>
      <c r="H62" s="328" t="s">
        <v>522</v>
      </c>
      <c r="I62" s="329">
        <v>19791177</v>
      </c>
      <c r="J62" s="330">
        <v>28035</v>
      </c>
      <c r="K62" s="331">
        <v>1.3</v>
      </c>
      <c r="L62" s="332">
        <v>24714</v>
      </c>
      <c r="M62" s="333">
        <v>1</v>
      </c>
      <c r="N62" s="334">
        <v>0.3</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2" t="s">
        <v>3</v>
      </c>
      <c r="D47" s="1172"/>
      <c r="E47" s="1173"/>
      <c r="F47" s="11">
        <v>11.47</v>
      </c>
      <c r="G47" s="12">
        <v>11.1</v>
      </c>
      <c r="H47" s="12">
        <v>11.47</v>
      </c>
      <c r="I47" s="12">
        <v>12.34</v>
      </c>
      <c r="J47" s="13">
        <v>12.08</v>
      </c>
    </row>
    <row r="48" spans="2:10" ht="57.75" customHeight="1">
      <c r="B48" s="14"/>
      <c r="C48" s="1174" t="s">
        <v>4</v>
      </c>
      <c r="D48" s="1174"/>
      <c r="E48" s="1175"/>
      <c r="F48" s="15">
        <v>2.98</v>
      </c>
      <c r="G48" s="16">
        <v>4.3600000000000003</v>
      </c>
      <c r="H48" s="16">
        <v>5.43</v>
      </c>
      <c r="I48" s="16">
        <v>4.32</v>
      </c>
      <c r="J48" s="17">
        <v>4.5199999999999996</v>
      </c>
    </row>
    <row r="49" spans="2:10" ht="57.75" customHeight="1" thickBot="1">
      <c r="B49" s="18"/>
      <c r="C49" s="1176" t="s">
        <v>5</v>
      </c>
      <c r="D49" s="1176"/>
      <c r="E49" s="1177"/>
      <c r="F49" s="19" t="s">
        <v>534</v>
      </c>
      <c r="G49" s="20" t="s">
        <v>535</v>
      </c>
      <c r="H49" s="20" t="s">
        <v>536</v>
      </c>
      <c r="I49" s="20" t="s">
        <v>537</v>
      </c>
      <c r="J49" s="21" t="s">
        <v>538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2018-02-26T03:16:28Z</cp:lastPrinted>
  <dcterms:created xsi:type="dcterms:W3CDTF">2018-01-24T05:53:46Z</dcterms:created>
  <dcterms:modified xsi:type="dcterms:W3CDTF">2018-11-28T10:34:14Z</dcterms:modified>
  <cp:category/>
</cp:coreProperties>
</file>