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X:\02　施設福祉係\03施設整備\02　施設整備検討・データ集\02 整備方針（募集開始～審査会前まで）\Ｒ３\02　創設（1施設）\13　応募書類\応募書類_福本編集\02資金\"/>
    </mc:Choice>
  </mc:AlternateContent>
  <bookViews>
    <workbookView xWindow="0" yWindow="0" windowWidth="15525" windowHeight="7170"/>
  </bookViews>
  <sheets>
    <sheet name="借入金額積算内訳" sheetId="20" r:id="rId1"/>
    <sheet name="償還計画表" sheetId="21" r:id="rId2"/>
  </sheets>
  <definedNames>
    <definedName name="_xlnm.Print_Area" localSheetId="0">借入金額積算内訳!$A$2:$W$61</definedName>
    <definedName name="_xlnm.Print_Area" localSheetId="1">償還計画表!$A$1:$M$481</definedName>
    <definedName name="_xlnm.Print_Titles" localSheetId="1">償還計画表!$1:$8</definedName>
    <definedName name="あ１">#REF!</definedName>
  </definedNames>
  <calcPr calcId="162913"/>
</workbook>
</file>

<file path=xl/calcChain.xml><?xml version="1.0" encoding="utf-8"?>
<calcChain xmlns="http://schemas.openxmlformats.org/spreadsheetml/2006/main">
  <c r="C2" i="21" l="1"/>
  <c r="I2" i="21"/>
  <c r="C9" i="21"/>
  <c r="D9" i="21"/>
  <c r="M9" i="21"/>
  <c r="P9" i="21"/>
  <c r="B10" i="21"/>
  <c r="C10" i="21"/>
  <c r="D10" i="21"/>
  <c r="M10" i="21"/>
  <c r="C11" i="21"/>
  <c r="B11" i="21" s="1"/>
  <c r="D11" i="21"/>
  <c r="E11" i="21"/>
  <c r="M11" i="21"/>
  <c r="Y11" i="21"/>
  <c r="AA10" i="21" s="1"/>
  <c r="Y10" i="21" s="1"/>
  <c r="C12" i="21"/>
  <c r="B12" i="21" s="1"/>
  <c r="D12" i="21"/>
  <c r="M12" i="21"/>
  <c r="B13" i="21"/>
  <c r="C13" i="21"/>
  <c r="D13" i="21"/>
  <c r="M13" i="21"/>
  <c r="C14" i="21"/>
  <c r="B14" i="21" s="1"/>
  <c r="D14" i="21"/>
  <c r="M14" i="21"/>
  <c r="C15" i="21"/>
  <c r="D15" i="21"/>
  <c r="B15" i="21" s="1"/>
  <c r="M15" i="21"/>
  <c r="C16" i="21"/>
  <c r="B16" i="21" s="1"/>
  <c r="D16" i="21"/>
  <c r="M16" i="21"/>
  <c r="B17" i="21"/>
  <c r="C17" i="21"/>
  <c r="D17" i="21"/>
  <c r="M17" i="21"/>
  <c r="C18" i="21"/>
  <c r="B18" i="21" s="1"/>
  <c r="D18" i="21"/>
  <c r="M18" i="21"/>
  <c r="C19" i="21"/>
  <c r="B19" i="21" s="1"/>
  <c r="D19" i="21"/>
  <c r="M19" i="21"/>
  <c r="C20" i="21"/>
  <c r="B20" i="21" s="1"/>
  <c r="D20" i="21"/>
  <c r="M20" i="21"/>
  <c r="C21" i="21"/>
  <c r="B21" i="21" s="1"/>
  <c r="D21" i="21"/>
  <c r="M21" i="21"/>
  <c r="C22" i="21"/>
  <c r="D22" i="21"/>
  <c r="M22" i="21"/>
  <c r="C23" i="21"/>
  <c r="B23" i="21" s="1"/>
  <c r="D23" i="21"/>
  <c r="M23" i="21"/>
  <c r="B24" i="21"/>
  <c r="C24" i="21"/>
  <c r="D24" i="21"/>
  <c r="M24" i="21"/>
  <c r="B25" i="21"/>
  <c r="C25" i="21"/>
  <c r="D25" i="21"/>
  <c r="M25" i="21"/>
  <c r="B26" i="21"/>
  <c r="C26" i="21"/>
  <c r="D26" i="21"/>
  <c r="M26" i="21"/>
  <c r="B27" i="21"/>
  <c r="C27" i="21"/>
  <c r="D27" i="21"/>
  <c r="M27" i="21"/>
  <c r="B28" i="21"/>
  <c r="C28" i="21"/>
  <c r="D28" i="21"/>
  <c r="M28" i="21"/>
  <c r="B29" i="21"/>
  <c r="C29" i="21"/>
  <c r="D29" i="21"/>
  <c r="M29" i="21"/>
  <c r="C30" i="21"/>
  <c r="B30" i="21" s="1"/>
  <c r="D30" i="21"/>
  <c r="M30" i="21"/>
  <c r="C31" i="21"/>
  <c r="B31" i="21" s="1"/>
  <c r="D31" i="21"/>
  <c r="M31" i="21"/>
  <c r="C32" i="21"/>
  <c r="B32" i="21" s="1"/>
  <c r="D32" i="21"/>
  <c r="M32" i="21"/>
  <c r="C33" i="21"/>
  <c r="B33" i="21" s="1"/>
  <c r="D33" i="21"/>
  <c r="M33" i="21"/>
  <c r="C34" i="21"/>
  <c r="D34" i="21"/>
  <c r="B34" i="21" s="1"/>
  <c r="M34" i="21"/>
  <c r="C35" i="21"/>
  <c r="B35" i="21" s="1"/>
  <c r="D35" i="21"/>
  <c r="M35" i="21"/>
  <c r="B36" i="21"/>
  <c r="C36" i="21"/>
  <c r="D36" i="21"/>
  <c r="M36" i="21"/>
  <c r="C37" i="21"/>
  <c r="B37" i="21" s="1"/>
  <c r="D37" i="21"/>
  <c r="M37" i="21"/>
  <c r="C38" i="21"/>
  <c r="D38" i="21"/>
  <c r="B38" i="21" s="1"/>
  <c r="M38" i="21"/>
  <c r="C39" i="21"/>
  <c r="B39" i="21" s="1"/>
  <c r="D39" i="21"/>
  <c r="M39" i="21"/>
  <c r="B40" i="21"/>
  <c r="C40" i="21"/>
  <c r="D40" i="21"/>
  <c r="M40" i="21"/>
  <c r="C41" i="21"/>
  <c r="B41" i="21" s="1"/>
  <c r="D41" i="21"/>
  <c r="M41" i="21"/>
  <c r="C42" i="21"/>
  <c r="D42" i="21"/>
  <c r="B42" i="21" s="1"/>
  <c r="M42" i="21"/>
  <c r="C43" i="21"/>
  <c r="D43" i="21"/>
  <c r="B43" i="21" s="1"/>
  <c r="M43" i="21"/>
  <c r="C44" i="21"/>
  <c r="D44" i="21"/>
  <c r="B44" i="21" s="1"/>
  <c r="M44" i="21"/>
  <c r="M45" i="21"/>
  <c r="M46" i="21"/>
  <c r="M47" i="21"/>
  <c r="M48" i="21"/>
  <c r="M49" i="21"/>
  <c r="M50" i="21"/>
  <c r="M51" i="21"/>
  <c r="M52" i="21"/>
  <c r="M53" i="21"/>
  <c r="M54" i="21"/>
  <c r="M55" i="21"/>
  <c r="M56" i="21"/>
  <c r="M57" i="21"/>
  <c r="M58" i="21"/>
  <c r="M59" i="21"/>
  <c r="M60" i="21"/>
  <c r="M61" i="21"/>
  <c r="M62" i="21"/>
  <c r="M63" i="21"/>
  <c r="M64" i="21"/>
  <c r="M65" i="21"/>
  <c r="M66" i="21"/>
  <c r="M67" i="21"/>
  <c r="M68" i="21"/>
  <c r="M69" i="21"/>
  <c r="M70" i="21"/>
  <c r="M71" i="21"/>
  <c r="M72" i="21"/>
  <c r="M73" i="21"/>
  <c r="M74" i="21"/>
  <c r="M75" i="21"/>
  <c r="M76" i="21"/>
  <c r="M77" i="21"/>
  <c r="M78" i="21"/>
  <c r="M79" i="21"/>
  <c r="M80" i="21"/>
  <c r="M81" i="21"/>
  <c r="M82" i="21"/>
  <c r="M83" i="21"/>
  <c r="M84" i="21"/>
  <c r="M85" i="21"/>
  <c r="M86" i="21"/>
  <c r="M87" i="21"/>
  <c r="M88" i="21"/>
  <c r="M89" i="21"/>
  <c r="M90" i="21"/>
  <c r="M91" i="21"/>
  <c r="M92" i="21"/>
  <c r="M93" i="21"/>
  <c r="M94" i="21"/>
  <c r="M95" i="21"/>
  <c r="M96" i="21"/>
  <c r="M97" i="21"/>
  <c r="M98" i="21"/>
  <c r="M99" i="21"/>
  <c r="M100" i="21"/>
  <c r="M101" i="21"/>
  <c r="M102" i="21"/>
  <c r="M103" i="21"/>
  <c r="M104" i="21"/>
  <c r="M105" i="21"/>
  <c r="M106" i="21"/>
  <c r="M107" i="21"/>
  <c r="M108" i="21"/>
  <c r="M109" i="21"/>
  <c r="M110" i="21"/>
  <c r="M111" i="21"/>
  <c r="M112" i="21"/>
  <c r="M113" i="21"/>
  <c r="M114" i="21"/>
  <c r="M115" i="21"/>
  <c r="M116" i="21"/>
  <c r="M117" i="21"/>
  <c r="M118" i="21"/>
  <c r="M119" i="21"/>
  <c r="M120" i="21"/>
  <c r="M121" i="21"/>
  <c r="M122" i="21"/>
  <c r="M123" i="21"/>
  <c r="M124" i="21"/>
  <c r="M125" i="21"/>
  <c r="M126" i="21"/>
  <c r="M127" i="21"/>
  <c r="M128" i="21"/>
  <c r="M129" i="21"/>
  <c r="M130" i="21"/>
  <c r="M131" i="21"/>
  <c r="M132" i="21"/>
  <c r="M133" i="21"/>
  <c r="M134" i="21"/>
  <c r="M135" i="21"/>
  <c r="M136" i="21"/>
  <c r="M137" i="21"/>
  <c r="M138" i="21"/>
  <c r="M139" i="21"/>
  <c r="M140" i="21"/>
  <c r="M141" i="21"/>
  <c r="M142" i="21"/>
  <c r="M143" i="21"/>
  <c r="M144" i="21"/>
  <c r="M145" i="21"/>
  <c r="M146" i="21"/>
  <c r="M147" i="21"/>
  <c r="M148" i="21"/>
  <c r="M149" i="21"/>
  <c r="M150" i="21"/>
  <c r="M151" i="21"/>
  <c r="M152" i="21"/>
  <c r="M153" i="21"/>
  <c r="M154" i="21"/>
  <c r="M155" i="21"/>
  <c r="M156" i="21"/>
  <c r="M157" i="21"/>
  <c r="M158" i="21"/>
  <c r="M159" i="21"/>
  <c r="M160" i="21"/>
  <c r="M161" i="21"/>
  <c r="M162" i="21"/>
  <c r="M163" i="21"/>
  <c r="M164" i="21"/>
  <c r="M165" i="21"/>
  <c r="M166" i="21"/>
  <c r="M167" i="21"/>
  <c r="M168" i="21"/>
  <c r="M169" i="21"/>
  <c r="M170" i="21"/>
  <c r="M171" i="21"/>
  <c r="M172" i="21"/>
  <c r="M173" i="21"/>
  <c r="M174" i="21"/>
  <c r="M175" i="21"/>
  <c r="M176" i="21"/>
  <c r="M177" i="21"/>
  <c r="M178" i="21"/>
  <c r="M179" i="21"/>
  <c r="M180" i="21"/>
  <c r="M181" i="21"/>
  <c r="M182" i="21"/>
  <c r="M183" i="21"/>
  <c r="M184" i="21"/>
  <c r="M185" i="21"/>
  <c r="M186" i="21"/>
  <c r="M187" i="21"/>
  <c r="M188" i="21"/>
  <c r="M189" i="21"/>
  <c r="M190" i="21"/>
  <c r="M191" i="21"/>
  <c r="M192" i="21"/>
  <c r="M193" i="21"/>
  <c r="M194" i="21"/>
  <c r="M195" i="21"/>
  <c r="M196" i="21"/>
  <c r="M197" i="21"/>
  <c r="M198" i="21"/>
  <c r="M199" i="21"/>
  <c r="M200" i="21"/>
  <c r="M201" i="21"/>
  <c r="M202" i="21"/>
  <c r="M203" i="21"/>
  <c r="M204" i="21"/>
  <c r="M205" i="21"/>
  <c r="M206" i="21"/>
  <c r="M207" i="21"/>
  <c r="M208" i="21"/>
  <c r="M209" i="21"/>
  <c r="M210" i="21"/>
  <c r="M211" i="21"/>
  <c r="M212" i="21"/>
  <c r="M213" i="21"/>
  <c r="M214" i="21"/>
  <c r="M215" i="21"/>
  <c r="M216" i="21"/>
  <c r="M217" i="21"/>
  <c r="M218" i="21"/>
  <c r="M219" i="21"/>
  <c r="M220" i="21"/>
  <c r="M221" i="21"/>
  <c r="M222" i="21"/>
  <c r="M223" i="21"/>
  <c r="M224" i="21"/>
  <c r="M225" i="21"/>
  <c r="M226" i="21"/>
  <c r="M227" i="21"/>
  <c r="M228" i="21"/>
  <c r="M229" i="21"/>
  <c r="M230" i="21"/>
  <c r="M231" i="21"/>
  <c r="M232" i="21"/>
  <c r="M233" i="21"/>
  <c r="M234" i="21"/>
  <c r="M235" i="21"/>
  <c r="M236" i="21"/>
  <c r="M237" i="21"/>
  <c r="M238" i="21"/>
  <c r="M239" i="21"/>
  <c r="M240" i="21"/>
  <c r="M241" i="21"/>
  <c r="M242" i="21"/>
  <c r="M243" i="21"/>
  <c r="M244" i="21"/>
  <c r="M245" i="21"/>
  <c r="M246" i="21"/>
  <c r="M247" i="21"/>
  <c r="M248" i="21"/>
  <c r="M249" i="21"/>
  <c r="M250" i="21"/>
  <c r="M251" i="21"/>
  <c r="M252" i="21"/>
  <c r="M253" i="21"/>
  <c r="M254" i="21"/>
  <c r="M255" i="21"/>
  <c r="M256" i="21"/>
  <c r="M257" i="21"/>
  <c r="M258" i="21"/>
  <c r="M259" i="21"/>
  <c r="M260" i="21"/>
  <c r="M261" i="21"/>
  <c r="M262" i="21"/>
  <c r="M263" i="21"/>
  <c r="M264" i="21"/>
  <c r="M265" i="21"/>
  <c r="M266" i="21"/>
  <c r="M267" i="21"/>
  <c r="M268" i="21"/>
  <c r="M269" i="21"/>
  <c r="M270" i="21"/>
  <c r="M271" i="21"/>
  <c r="M272" i="21"/>
  <c r="M273" i="21"/>
  <c r="M274" i="21"/>
  <c r="M275" i="21"/>
  <c r="M276" i="21"/>
  <c r="M277" i="21"/>
  <c r="M278" i="21"/>
  <c r="M279" i="21"/>
  <c r="M280" i="21"/>
  <c r="M281" i="21"/>
  <c r="M282" i="21"/>
  <c r="M283" i="21"/>
  <c r="M284" i="21"/>
  <c r="M285" i="21"/>
  <c r="M286" i="21"/>
  <c r="M287" i="21"/>
  <c r="M288" i="21"/>
  <c r="M289" i="21"/>
  <c r="M290" i="21"/>
  <c r="M291" i="21"/>
  <c r="M292" i="21"/>
  <c r="M293" i="21"/>
  <c r="M294" i="21"/>
  <c r="M295" i="21"/>
  <c r="M296" i="21"/>
  <c r="M297" i="21"/>
  <c r="M298" i="21"/>
  <c r="M299" i="21"/>
  <c r="M300" i="21"/>
  <c r="M301" i="21"/>
  <c r="M302" i="21"/>
  <c r="M303" i="21"/>
  <c r="M304" i="21"/>
  <c r="M305" i="21"/>
  <c r="M306" i="21"/>
  <c r="M307" i="21"/>
  <c r="M308" i="21"/>
  <c r="M309" i="21"/>
  <c r="M310" i="21"/>
  <c r="M311" i="21"/>
  <c r="M312" i="21"/>
  <c r="M313" i="21"/>
  <c r="M314" i="21"/>
  <c r="M315" i="21"/>
  <c r="M316" i="21"/>
  <c r="M317" i="21"/>
  <c r="M318" i="21"/>
  <c r="M319" i="21"/>
  <c r="M320" i="21"/>
  <c r="M321" i="21"/>
  <c r="M322" i="21"/>
  <c r="M323" i="21"/>
  <c r="M324" i="21"/>
  <c r="M325" i="21"/>
  <c r="M326" i="21"/>
  <c r="M327" i="21"/>
  <c r="M328" i="21"/>
  <c r="M329" i="21"/>
  <c r="M330" i="21"/>
  <c r="M331" i="21"/>
  <c r="M332" i="21"/>
  <c r="M333" i="21"/>
  <c r="M334" i="21"/>
  <c r="M335" i="21"/>
  <c r="M336" i="21"/>
  <c r="M337" i="21"/>
  <c r="M338" i="21"/>
  <c r="M339" i="21"/>
  <c r="M340" i="21"/>
  <c r="M341" i="21"/>
  <c r="M342" i="21"/>
  <c r="M343" i="21"/>
  <c r="M344" i="21"/>
  <c r="M345" i="21"/>
  <c r="M346" i="21"/>
  <c r="M347" i="21"/>
  <c r="M348" i="21"/>
  <c r="M349" i="21"/>
  <c r="M350" i="21"/>
  <c r="M351" i="21"/>
  <c r="M352" i="21"/>
  <c r="M353" i="21"/>
  <c r="M354" i="21"/>
  <c r="M355" i="21"/>
  <c r="M356" i="21"/>
  <c r="M357" i="21"/>
  <c r="M358" i="21"/>
  <c r="M359" i="21"/>
  <c r="M360" i="21"/>
  <c r="M361" i="21"/>
  <c r="M362" i="21"/>
  <c r="M363" i="21"/>
  <c r="M364" i="21"/>
  <c r="M365" i="21"/>
  <c r="M366" i="21"/>
  <c r="M367" i="21"/>
  <c r="M368" i="21"/>
  <c r="M369" i="21"/>
  <c r="M370" i="21"/>
  <c r="M371" i="21"/>
  <c r="M372" i="21"/>
  <c r="M373" i="21"/>
  <c r="M374" i="21"/>
  <c r="M375" i="21"/>
  <c r="M376" i="21"/>
  <c r="M377" i="21"/>
  <c r="M378" i="21"/>
  <c r="M379" i="21"/>
  <c r="M380" i="21"/>
  <c r="M381" i="21"/>
  <c r="M382" i="21"/>
  <c r="M383" i="21"/>
  <c r="M384" i="21"/>
  <c r="M385" i="21"/>
  <c r="M386" i="21"/>
  <c r="M387" i="21"/>
  <c r="M388" i="21"/>
  <c r="M389" i="21"/>
  <c r="M390" i="21"/>
  <c r="M391" i="21"/>
  <c r="M392" i="21"/>
  <c r="M393" i="21"/>
  <c r="M394" i="21"/>
  <c r="M395" i="21"/>
  <c r="M396" i="21"/>
  <c r="M397" i="21"/>
  <c r="M398" i="21"/>
  <c r="M399" i="21"/>
  <c r="M400" i="21"/>
  <c r="M401" i="21"/>
  <c r="M402" i="21"/>
  <c r="M403" i="21"/>
  <c r="M404" i="21"/>
  <c r="M405" i="21"/>
  <c r="M406" i="21"/>
  <c r="M407" i="21"/>
  <c r="M408" i="21"/>
  <c r="M409" i="21"/>
  <c r="M410" i="21"/>
  <c r="M411" i="21"/>
  <c r="M412" i="21"/>
  <c r="M413" i="21"/>
  <c r="M414" i="21"/>
  <c r="M415" i="21"/>
  <c r="M416" i="21"/>
  <c r="M417" i="21"/>
  <c r="M418" i="21"/>
  <c r="M419" i="21"/>
  <c r="M420" i="21"/>
  <c r="M421" i="21"/>
  <c r="M422" i="21"/>
  <c r="M423" i="21"/>
  <c r="M424" i="21"/>
  <c r="M425" i="21"/>
  <c r="M426" i="21"/>
  <c r="M427" i="21"/>
  <c r="M428" i="21"/>
  <c r="M429" i="21"/>
  <c r="M430" i="21"/>
  <c r="M431" i="21"/>
  <c r="M432" i="21"/>
  <c r="M433" i="21"/>
  <c r="M434" i="21"/>
  <c r="M435" i="21"/>
  <c r="M436" i="21"/>
  <c r="M437" i="21"/>
  <c r="M438" i="21"/>
  <c r="M439" i="21"/>
  <c r="M440" i="21"/>
  <c r="M441" i="21"/>
  <c r="M442" i="21"/>
  <c r="M443" i="21"/>
  <c r="M444" i="21"/>
  <c r="M445" i="21"/>
  <c r="M446" i="21"/>
  <c r="M447" i="21"/>
  <c r="M448" i="21"/>
  <c r="M449" i="21"/>
  <c r="M450" i="21"/>
  <c r="M451" i="21"/>
  <c r="M452" i="21"/>
  <c r="M453" i="21"/>
  <c r="M454" i="21"/>
  <c r="M455" i="21"/>
  <c r="M456" i="21"/>
  <c r="M457" i="21"/>
  <c r="M458" i="21"/>
  <c r="M459" i="21"/>
  <c r="M460" i="21"/>
  <c r="M461" i="21"/>
  <c r="M462" i="21"/>
  <c r="M463" i="21"/>
  <c r="M464" i="21"/>
  <c r="M465" i="21"/>
  <c r="M466" i="21"/>
  <c r="M467" i="21"/>
  <c r="M468" i="21"/>
  <c r="M469" i="21"/>
  <c r="M470" i="21"/>
  <c r="M471" i="21"/>
  <c r="M472" i="21"/>
  <c r="M473" i="21"/>
  <c r="M474" i="21"/>
  <c r="M475" i="21"/>
  <c r="M476" i="21"/>
  <c r="I477" i="21"/>
  <c r="J477" i="21"/>
  <c r="K477" i="21"/>
  <c r="L477" i="21"/>
  <c r="M477" i="21"/>
  <c r="M478" i="21"/>
  <c r="M479" i="21"/>
  <c r="E9" i="21" l="1"/>
  <c r="E15" i="21"/>
  <c r="F15" i="21" s="1"/>
  <c r="A15" i="21" s="1"/>
  <c r="E22" i="21"/>
  <c r="E34" i="21"/>
  <c r="E38" i="21"/>
  <c r="E42" i="21"/>
  <c r="E43" i="21"/>
  <c r="E44" i="21"/>
  <c r="E45" i="21"/>
  <c r="AA9" i="21"/>
  <c r="Y9" i="21" s="1"/>
  <c r="E14" i="21"/>
  <c r="F14" i="21" s="1"/>
  <c r="A14" i="21" s="1"/>
  <c r="E18" i="21"/>
  <c r="E19" i="21"/>
  <c r="E20" i="21"/>
  <c r="E21" i="21"/>
  <c r="E30" i="21"/>
  <c r="E31" i="21"/>
  <c r="E32" i="21"/>
  <c r="E33" i="21"/>
  <c r="H44" i="21" s="1"/>
  <c r="S21" i="21" s="1"/>
  <c r="E37" i="21"/>
  <c r="E41" i="21"/>
  <c r="E10" i="21"/>
  <c r="F10" i="21" s="1"/>
  <c r="A10" i="21" s="1"/>
  <c r="E13" i="21"/>
  <c r="E17" i="21"/>
  <c r="F17" i="21" s="1"/>
  <c r="A17" i="21" s="1"/>
  <c r="E24" i="21"/>
  <c r="F24" i="21" s="1"/>
  <c r="A24" i="21" s="1"/>
  <c r="E25" i="21"/>
  <c r="F25" i="21" s="1"/>
  <c r="A25" i="21" s="1"/>
  <c r="E26" i="21"/>
  <c r="E27" i="21"/>
  <c r="E28" i="21"/>
  <c r="E29" i="21"/>
  <c r="F29" i="21" s="1"/>
  <c r="A29" i="21" s="1"/>
  <c r="E36" i="21"/>
  <c r="F36" i="21" s="1"/>
  <c r="A36" i="21" s="1"/>
  <c r="E40" i="21"/>
  <c r="F40" i="21" s="1"/>
  <c r="A40" i="21" s="1"/>
  <c r="C45" i="21"/>
  <c r="E12" i="21"/>
  <c r="E16" i="21"/>
  <c r="E23" i="21"/>
  <c r="E35" i="21"/>
  <c r="E39" i="21"/>
  <c r="F28" i="21"/>
  <c r="A28" i="21" s="1"/>
  <c r="F12" i="21"/>
  <c r="A12" i="21" s="1"/>
  <c r="F13" i="21"/>
  <c r="A13" i="21" s="1"/>
  <c r="F44" i="21"/>
  <c r="A44" i="21" s="1"/>
  <c r="F27" i="21"/>
  <c r="A27" i="21" s="1"/>
  <c r="F26" i="21"/>
  <c r="A26" i="21" s="1"/>
  <c r="B22" i="21"/>
  <c r="D45" i="21"/>
  <c r="F21" i="21"/>
  <c r="F16" i="21"/>
  <c r="A16" i="21" s="1"/>
  <c r="F23" i="21"/>
  <c r="A23" i="21" s="1"/>
  <c r="F42" i="21"/>
  <c r="A42" i="21" s="1"/>
  <c r="F41" i="21"/>
  <c r="A41" i="21" s="1"/>
  <c r="F38" i="21"/>
  <c r="A38" i="21" s="1"/>
  <c r="F37" i="21"/>
  <c r="A37" i="21" s="1"/>
  <c r="F34" i="21"/>
  <c r="A34" i="21" s="1"/>
  <c r="H43" i="21"/>
  <c r="R21" i="21" s="1"/>
  <c r="F32" i="21"/>
  <c r="A32" i="21" s="1"/>
  <c r="F31" i="21"/>
  <c r="A31" i="21" s="1"/>
  <c r="F30" i="21"/>
  <c r="A30" i="21" s="1"/>
  <c r="F20" i="21"/>
  <c r="A20" i="21" s="1"/>
  <c r="F11" i="21"/>
  <c r="A11" i="21" s="1"/>
  <c r="F43" i="21"/>
  <c r="A43" i="21" s="1"/>
  <c r="F39" i="21"/>
  <c r="A39" i="21" s="1"/>
  <c r="F35" i="21"/>
  <c r="A35" i="21" s="1"/>
  <c r="F19" i="21"/>
  <c r="A19" i="21" s="1"/>
  <c r="F18" i="21"/>
  <c r="A18" i="21" s="1"/>
  <c r="B9" i="21"/>
  <c r="D46" i="21"/>
  <c r="B40" i="20"/>
  <c r="T34" i="20"/>
  <c r="A21" i="21" l="1"/>
  <c r="Q21" i="21"/>
  <c r="D47" i="21"/>
  <c r="B45" i="21"/>
  <c r="C46" i="21"/>
  <c r="F9" i="21"/>
  <c r="H19" i="21"/>
  <c r="R19" i="21" s="1"/>
  <c r="H32" i="21"/>
  <c r="S20" i="21" s="1"/>
  <c r="F33" i="21"/>
  <c r="H20" i="21"/>
  <c r="S19" i="21" s="1"/>
  <c r="F22" i="21"/>
  <c r="H31" i="21"/>
  <c r="R20" i="21" s="1"/>
  <c r="Q20" i="21" s="1"/>
  <c r="E46" i="21"/>
  <c r="J9" i="20"/>
  <c r="J10" i="20"/>
  <c r="L22" i="20" s="1"/>
  <c r="N10" i="20" s="1"/>
  <c r="J12" i="20"/>
  <c r="P22" i="20" s="1"/>
  <c r="N12" i="20" s="1"/>
  <c r="J13" i="20"/>
  <c r="J14" i="20"/>
  <c r="J15" i="20"/>
  <c r="J22" i="20"/>
  <c r="T22" i="20"/>
  <c r="N13" i="20" s="1"/>
  <c r="J23" i="20"/>
  <c r="J24" i="20"/>
  <c r="J25" i="20"/>
  <c r="J26" i="20"/>
  <c r="Y31" i="20"/>
  <c r="B32" i="20"/>
  <c r="O32" i="20"/>
  <c r="T32" i="20"/>
  <c r="Y32" i="20"/>
  <c r="Y33" i="20"/>
  <c r="B34" i="20"/>
  <c r="I34" i="20"/>
  <c r="Y34" i="20"/>
  <c r="Y35" i="20"/>
  <c r="L40" i="20"/>
  <c r="G40" i="20"/>
  <c r="R44" i="20"/>
  <c r="N47" i="20"/>
  <c r="R47" i="20"/>
  <c r="R49" i="20"/>
  <c r="Z49" i="20"/>
  <c r="F48" i="20" s="1"/>
  <c r="R50" i="20"/>
  <c r="Z50" i="20"/>
  <c r="F49" i="20" s="1"/>
  <c r="Z51" i="20"/>
  <c r="F50" i="20" s="1"/>
  <c r="N50" i="20" s="1"/>
  <c r="Z52" i="20"/>
  <c r="J49" i="20" s="1"/>
  <c r="B54" i="20"/>
  <c r="L54" i="20" s="1"/>
  <c r="G54" i="20"/>
  <c r="O54" i="20"/>
  <c r="T54" i="20"/>
  <c r="L61" i="20"/>
  <c r="O61" i="20" s="1"/>
  <c r="T61" i="20" s="1"/>
  <c r="A22" i="21" l="1"/>
  <c r="H30" i="21"/>
  <c r="Q19" i="21"/>
  <c r="A9" i="21"/>
  <c r="H18" i="21"/>
  <c r="A33" i="21"/>
  <c r="H42" i="21"/>
  <c r="B46" i="21"/>
  <c r="C47" i="21"/>
  <c r="E47" i="21"/>
  <c r="D48" i="21"/>
  <c r="F45" i="21"/>
  <c r="J27" i="20"/>
  <c r="N9" i="20" s="1"/>
  <c r="G38" i="20"/>
  <c r="N49" i="20"/>
  <c r="O40" i="20"/>
  <c r="N14" i="20"/>
  <c r="N11" i="20"/>
  <c r="N17" i="20" s="1"/>
  <c r="J11" i="20"/>
  <c r="J17" i="20" s="1"/>
  <c r="D49" i="21" l="1"/>
  <c r="C48" i="21"/>
  <c r="D50" i="21"/>
  <c r="F46" i="21"/>
  <c r="A46" i="21" s="1"/>
  <c r="A45" i="21"/>
  <c r="B47" i="21"/>
  <c r="E48" i="21"/>
  <c r="C49" i="21"/>
  <c r="B49" i="21" s="1"/>
  <c r="E49" i="21"/>
  <c r="B38" i="20"/>
  <c r="L38" i="20" s="1"/>
  <c r="C50" i="21" l="1"/>
  <c r="E50" i="21"/>
  <c r="B48" i="21"/>
  <c r="F48" i="21" s="1"/>
  <c r="A48" i="21" s="1"/>
  <c r="F49" i="21"/>
  <c r="A49" i="21" s="1"/>
  <c r="D51" i="21"/>
  <c r="F47" i="21"/>
  <c r="C51" i="21"/>
  <c r="O38" i="20"/>
  <c r="T38" i="20" s="1"/>
  <c r="A47" i="21" l="1"/>
  <c r="D52" i="21"/>
  <c r="C52" i="21"/>
  <c r="E52" i="21"/>
  <c r="B50" i="21"/>
  <c r="E51" i="21"/>
  <c r="B51" i="21"/>
  <c r="F51" i="21" s="1"/>
  <c r="A51" i="21" s="1"/>
  <c r="C53" i="21"/>
  <c r="S10" i="20"/>
  <c r="T40" i="20"/>
  <c r="E54" i="21" l="1"/>
  <c r="B52" i="21"/>
  <c r="F52" i="21" s="1"/>
  <c r="A52" i="21" s="1"/>
  <c r="C54" i="21"/>
  <c r="C55" i="21"/>
  <c r="F50" i="21"/>
  <c r="D53" i="21"/>
  <c r="E53" i="21"/>
  <c r="C56" i="21" l="1"/>
  <c r="D54" i="21"/>
  <c r="A50" i="21"/>
  <c r="B54" i="21"/>
  <c r="F54" i="21" s="1"/>
  <c r="A54" i="21" s="1"/>
  <c r="E55" i="21"/>
  <c r="B53" i="21"/>
  <c r="E56" i="21"/>
  <c r="H56" i="21" s="1"/>
  <c r="S22" i="21" s="1"/>
  <c r="C57" i="21" l="1"/>
  <c r="E57" i="21"/>
  <c r="F53" i="21"/>
  <c r="D55" i="21"/>
  <c r="A53" i="21" l="1"/>
  <c r="E58" i="21"/>
  <c r="C58" i="21"/>
  <c r="D56" i="21"/>
  <c r="B55" i="21"/>
  <c r="D57" i="21" l="1"/>
  <c r="B56" i="21"/>
  <c r="F56" i="21" s="1"/>
  <c r="C59" i="21"/>
  <c r="E59" i="21"/>
  <c r="F55" i="21"/>
  <c r="A55" i="21" s="1"/>
  <c r="H55" i="21"/>
  <c r="R22" i="21" s="1"/>
  <c r="Q22" i="21" s="1"/>
  <c r="E60" i="21" l="1"/>
  <c r="C60" i="21"/>
  <c r="O22" i="21"/>
  <c r="O20" i="21"/>
  <c r="O21" i="21"/>
  <c r="O19" i="21"/>
  <c r="A56" i="21"/>
  <c r="H54" i="21"/>
  <c r="D58" i="21"/>
  <c r="B57" i="21"/>
  <c r="D59" i="21" l="1"/>
  <c r="B58" i="21"/>
  <c r="F58" i="21" s="1"/>
  <c r="A58" i="21" s="1"/>
  <c r="C61" i="21"/>
  <c r="E61" i="21"/>
  <c r="F57" i="21"/>
  <c r="Q24" i="21"/>
  <c r="Q27" i="21" s="1"/>
  <c r="Q25" i="21"/>
  <c r="Q26" i="21" s="1"/>
  <c r="Q28" i="21" s="1"/>
  <c r="E62" i="21" l="1"/>
  <c r="C62" i="21"/>
  <c r="A57" i="21"/>
  <c r="D60" i="21"/>
  <c r="B59" i="21"/>
  <c r="D61" i="21" l="1"/>
  <c r="B60" i="21"/>
  <c r="F60" i="21" s="1"/>
  <c r="A60" i="21" s="1"/>
  <c r="F59" i="21"/>
  <c r="C63" i="21"/>
  <c r="E63" i="21"/>
  <c r="D62" i="21" l="1"/>
  <c r="B61" i="21"/>
  <c r="A59" i="21"/>
  <c r="E64" i="21"/>
  <c r="C64" i="21"/>
  <c r="C65" i="21" l="1"/>
  <c r="E65" i="21"/>
  <c r="F61" i="21"/>
  <c r="D63" i="21"/>
  <c r="B62" i="21"/>
  <c r="F62" i="21" s="1"/>
  <c r="A62" i="21" s="1"/>
  <c r="A61" i="21" l="1"/>
  <c r="C66" i="21"/>
  <c r="E66" i="21"/>
  <c r="D64" i="21"/>
  <c r="B63" i="21"/>
  <c r="F63" i="21" s="1"/>
  <c r="A63" i="21" s="1"/>
  <c r="D65" i="21" l="1"/>
  <c r="B64" i="21"/>
  <c r="E67" i="21"/>
  <c r="C67" i="21"/>
  <c r="D66" i="21" l="1"/>
  <c r="B65" i="21"/>
  <c r="F65" i="21" s="1"/>
  <c r="A65" i="21" s="1"/>
  <c r="C68" i="21"/>
  <c r="E68" i="21"/>
  <c r="H68" i="21" s="1"/>
  <c r="F64" i="21"/>
  <c r="D67" i="21" l="1"/>
  <c r="B66" i="21"/>
  <c r="F66" i="21" s="1"/>
  <c r="A66" i="21" s="1"/>
  <c r="E69" i="21"/>
  <c r="C69" i="21"/>
  <c r="A64" i="21"/>
  <c r="E70" i="21" l="1"/>
  <c r="C70" i="21"/>
  <c r="D68" i="21"/>
  <c r="B67" i="21"/>
  <c r="F67" i="21" s="1"/>
  <c r="A67" i="21" s="1"/>
  <c r="C71" i="21" l="1"/>
  <c r="E71" i="21"/>
  <c r="D69" i="21"/>
  <c r="B68" i="21"/>
  <c r="C72" i="21" l="1"/>
  <c r="E72" i="21"/>
  <c r="F68" i="21"/>
  <c r="H67" i="21"/>
  <c r="D70" i="21"/>
  <c r="B69" i="21"/>
  <c r="F69" i="21" l="1"/>
  <c r="C73" i="21"/>
  <c r="E73" i="21"/>
  <c r="D71" i="21"/>
  <c r="B70" i="21"/>
  <c r="F70" i="21" s="1"/>
  <c r="A70" i="21" s="1"/>
  <c r="A68" i="21"/>
  <c r="H66" i="21"/>
  <c r="C74" i="21" l="1"/>
  <c r="E74" i="21"/>
  <c r="D72" i="21"/>
  <c r="B71" i="21"/>
  <c r="F71" i="21" s="1"/>
  <c r="A71" i="21" s="1"/>
  <c r="A69" i="21"/>
  <c r="E75" i="21" l="1"/>
  <c r="C75" i="21"/>
  <c r="D73" i="21"/>
  <c r="B72" i="21"/>
  <c r="D74" i="21" l="1"/>
  <c r="B73" i="21"/>
  <c r="F73" i="21" s="1"/>
  <c r="A73" i="21" s="1"/>
  <c r="C76" i="21"/>
  <c r="E76" i="21"/>
  <c r="F72" i="21"/>
  <c r="C77" i="21" l="1"/>
  <c r="E77" i="21"/>
  <c r="A72" i="21"/>
  <c r="D75" i="21"/>
  <c r="B74" i="21"/>
  <c r="F74" i="21" l="1"/>
  <c r="C78" i="21"/>
  <c r="E78" i="21"/>
  <c r="D76" i="21"/>
  <c r="B75" i="21"/>
  <c r="F75" i="21" s="1"/>
  <c r="A75" i="21" s="1"/>
  <c r="E79" i="21" l="1"/>
  <c r="C79" i="21"/>
  <c r="D77" i="21"/>
  <c r="B76" i="21"/>
  <c r="F76" i="21" s="1"/>
  <c r="A76" i="21" s="1"/>
  <c r="A74" i="21"/>
  <c r="E80" i="21" l="1"/>
  <c r="H80" i="21" s="1"/>
  <c r="C80" i="21"/>
  <c r="D78" i="21"/>
  <c r="B77" i="21"/>
  <c r="F77" i="21" s="1"/>
  <c r="D79" i="21" l="1"/>
  <c r="B78" i="21"/>
  <c r="F78" i="21" s="1"/>
  <c r="A78" i="21" s="1"/>
  <c r="C81" i="21"/>
  <c r="E81" i="21"/>
  <c r="A77" i="21"/>
  <c r="C82" i="21" l="1"/>
  <c r="E82" i="21"/>
  <c r="D80" i="21"/>
  <c r="B79" i="21"/>
  <c r="F79" i="21" s="1"/>
  <c r="E83" i="21" l="1"/>
  <c r="C83" i="21"/>
  <c r="A79" i="21"/>
  <c r="D81" i="21"/>
  <c r="B80" i="21"/>
  <c r="F80" i="21" l="1"/>
  <c r="H79" i="21"/>
  <c r="E84" i="21"/>
  <c r="C84" i="21"/>
  <c r="D82" i="21"/>
  <c r="B81" i="21"/>
  <c r="D83" i="21" l="1"/>
  <c r="B82" i="21"/>
  <c r="F82" i="21" s="1"/>
  <c r="A82" i="21" s="1"/>
  <c r="F81" i="21"/>
  <c r="C85" i="21"/>
  <c r="E85" i="21"/>
  <c r="A80" i="21"/>
  <c r="H78" i="21"/>
  <c r="A81" i="21" l="1"/>
  <c r="C86" i="21"/>
  <c r="E86" i="21"/>
  <c r="D84" i="21"/>
  <c r="B83" i="21"/>
  <c r="C87" i="21" l="1"/>
  <c r="E87" i="21"/>
  <c r="F83" i="21"/>
  <c r="D85" i="21"/>
  <c r="B84" i="21"/>
  <c r="F84" i="21" s="1"/>
  <c r="A84" i="21" s="1"/>
  <c r="C88" i="21" l="1"/>
  <c r="E88" i="21"/>
  <c r="A83" i="21"/>
  <c r="D86" i="21"/>
  <c r="B85" i="21"/>
  <c r="F85" i="21" s="1"/>
  <c r="A85" i="21" s="1"/>
  <c r="E89" i="21" l="1"/>
  <c r="C89" i="21"/>
  <c r="D87" i="21"/>
  <c r="B86" i="21"/>
  <c r="D88" i="21" l="1"/>
  <c r="B87" i="21"/>
  <c r="F87" i="21" s="1"/>
  <c r="A87" i="21" s="1"/>
  <c r="C90" i="21"/>
  <c r="E90" i="21"/>
  <c r="F86" i="21"/>
  <c r="E91" i="21" l="1"/>
  <c r="C91" i="21"/>
  <c r="A86" i="21"/>
  <c r="D89" i="21"/>
  <c r="B88" i="21"/>
  <c r="D90" i="21" l="1"/>
  <c r="B89" i="21"/>
  <c r="F89" i="21" s="1"/>
  <c r="A89" i="21" s="1"/>
  <c r="F88" i="21"/>
  <c r="C92" i="21"/>
  <c r="E92" i="21"/>
  <c r="H92" i="21" s="1"/>
  <c r="D91" i="21" l="1"/>
  <c r="B90" i="21"/>
  <c r="F90" i="21" s="1"/>
  <c r="A90" i="21" s="1"/>
  <c r="C93" i="21"/>
  <c r="E93" i="21"/>
  <c r="A88" i="21"/>
  <c r="E94" i="21" l="1"/>
  <c r="C94" i="21"/>
  <c r="D92" i="21"/>
  <c r="B91" i="21"/>
  <c r="F91" i="21" s="1"/>
  <c r="A91" i="21" s="1"/>
  <c r="C95" i="21" l="1"/>
  <c r="E95" i="21"/>
  <c r="D93" i="21"/>
  <c r="B92" i="21"/>
  <c r="E96" i="21" l="1"/>
  <c r="C96" i="21"/>
  <c r="F92" i="21"/>
  <c r="H91" i="21"/>
  <c r="D94" i="21"/>
  <c r="B93" i="21"/>
  <c r="F93" i="21" l="1"/>
  <c r="D95" i="21"/>
  <c r="B94" i="21"/>
  <c r="F94" i="21" s="1"/>
  <c r="A94" i="21" s="1"/>
  <c r="E97" i="21"/>
  <c r="C97" i="21"/>
  <c r="A92" i="21"/>
  <c r="H90" i="21"/>
  <c r="D96" i="21" l="1"/>
  <c r="B95" i="21"/>
  <c r="F95" i="21" s="1"/>
  <c r="A95" i="21" s="1"/>
  <c r="C98" i="21"/>
  <c r="E98" i="21"/>
  <c r="A93" i="21"/>
  <c r="E99" i="21" l="1"/>
  <c r="C99" i="21"/>
  <c r="D97" i="21"/>
  <c r="B96" i="21"/>
  <c r="F96" i="21" l="1"/>
  <c r="D98" i="21"/>
  <c r="B97" i="21"/>
  <c r="F97" i="21" s="1"/>
  <c r="A97" i="21" s="1"/>
  <c r="C100" i="21"/>
  <c r="E100" i="21"/>
  <c r="D99" i="21" l="1"/>
  <c r="B98" i="21"/>
  <c r="E101" i="21"/>
  <c r="C101" i="21"/>
  <c r="A96" i="21"/>
  <c r="C102" i="21" l="1"/>
  <c r="E102" i="21"/>
  <c r="F98" i="21"/>
  <c r="D100" i="21"/>
  <c r="B99" i="21"/>
  <c r="F99" i="21" s="1"/>
  <c r="A99" i="21" s="1"/>
  <c r="D101" i="21" l="1"/>
  <c r="B100" i="21"/>
  <c r="F100" i="21" s="1"/>
  <c r="A100" i="21" s="1"/>
  <c r="A98" i="21"/>
  <c r="C103" i="21"/>
  <c r="E103" i="21"/>
  <c r="C104" i="21" l="1"/>
  <c r="E104" i="21"/>
  <c r="H104" i="21" s="1"/>
  <c r="D102" i="21"/>
  <c r="B101" i="21"/>
  <c r="F101" i="21" s="1"/>
  <c r="D103" i="21" l="1"/>
  <c r="B102" i="21"/>
  <c r="F102" i="21" s="1"/>
  <c r="A102" i="21" s="1"/>
  <c r="C105" i="21"/>
  <c r="E105" i="21"/>
  <c r="A101" i="21"/>
  <c r="E106" i="21" l="1"/>
  <c r="C106" i="21"/>
  <c r="D104" i="21"/>
  <c r="B103" i="21"/>
  <c r="F103" i="21" s="1"/>
  <c r="C107" i="21" l="1"/>
  <c r="E107" i="21"/>
  <c r="A103" i="21"/>
  <c r="D105" i="21"/>
  <c r="B104" i="21"/>
  <c r="F104" i="21" l="1"/>
  <c r="H103" i="21"/>
  <c r="C108" i="21"/>
  <c r="E108" i="21"/>
  <c r="D106" i="21"/>
  <c r="B105" i="21"/>
  <c r="F105" i="21" l="1"/>
  <c r="D107" i="21"/>
  <c r="B106" i="21"/>
  <c r="F106" i="21" s="1"/>
  <c r="A106" i="21" s="1"/>
  <c r="A104" i="21"/>
  <c r="H102" i="21"/>
  <c r="E109" i="21"/>
  <c r="C109" i="21"/>
  <c r="D108" i="21" l="1"/>
  <c r="B107" i="21"/>
  <c r="F107" i="21" s="1"/>
  <c r="A107" i="21" s="1"/>
  <c r="E110" i="21"/>
  <c r="C110" i="21"/>
  <c r="A105" i="21"/>
  <c r="E111" i="21" l="1"/>
  <c r="C111" i="21"/>
  <c r="D109" i="21"/>
  <c r="B108" i="21"/>
  <c r="D110" i="21" l="1"/>
  <c r="B109" i="21"/>
  <c r="F109" i="21" s="1"/>
  <c r="A109" i="21" s="1"/>
  <c r="F108" i="21"/>
  <c r="C112" i="21"/>
  <c r="E112" i="21"/>
  <c r="A108" i="21" l="1"/>
  <c r="C113" i="21"/>
  <c r="E113" i="21"/>
  <c r="D111" i="21"/>
  <c r="B110" i="21"/>
  <c r="F110" i="21" s="1"/>
  <c r="A110" i="21" s="1"/>
  <c r="D112" i="21" l="1"/>
  <c r="B111" i="21"/>
  <c r="F111" i="21" s="1"/>
  <c r="A111" i="21" s="1"/>
  <c r="C114" i="21"/>
  <c r="E114" i="21"/>
  <c r="E115" i="21" l="1"/>
  <c r="C115" i="21"/>
  <c r="D113" i="21"/>
  <c r="B112" i="21"/>
  <c r="F112" i="21" s="1"/>
  <c r="D114" i="21" l="1"/>
  <c r="B113" i="21"/>
  <c r="F113" i="21" s="1"/>
  <c r="A113" i="21" s="1"/>
  <c r="A112" i="21"/>
  <c r="E116" i="21"/>
  <c r="H116" i="21" s="1"/>
  <c r="C116" i="21"/>
  <c r="E117" i="21" l="1"/>
  <c r="C117" i="21"/>
  <c r="D115" i="21"/>
  <c r="B114" i="21"/>
  <c r="F114" i="21" s="1"/>
  <c r="A114" i="21" s="1"/>
  <c r="C118" i="21" l="1"/>
  <c r="E118" i="21"/>
  <c r="D116" i="21"/>
  <c r="B115" i="21"/>
  <c r="F115" i="21" s="1"/>
  <c r="A115" i="21" s="1"/>
  <c r="D117" i="21" l="1"/>
  <c r="B116" i="21"/>
  <c r="E119" i="21"/>
  <c r="C119" i="21"/>
  <c r="C120" i="21" l="1"/>
  <c r="E120" i="21"/>
  <c r="F116" i="21"/>
  <c r="H115" i="21"/>
  <c r="D118" i="21"/>
  <c r="B117" i="21"/>
  <c r="F117" i="21" l="1"/>
  <c r="D119" i="21"/>
  <c r="B118" i="21"/>
  <c r="F118" i="21" s="1"/>
  <c r="A118" i="21" s="1"/>
  <c r="C121" i="21"/>
  <c r="E121" i="21"/>
  <c r="A116" i="21"/>
  <c r="H114" i="21"/>
  <c r="D120" i="21" l="1"/>
  <c r="B119" i="21"/>
  <c r="F119" i="21" s="1"/>
  <c r="A119" i="21" s="1"/>
  <c r="C122" i="21"/>
  <c r="E122" i="21"/>
  <c r="A117" i="21"/>
  <c r="C123" i="21" l="1"/>
  <c r="E123" i="21"/>
  <c r="D121" i="21"/>
  <c r="B120" i="21"/>
  <c r="D122" i="21" l="1"/>
  <c r="B121" i="21"/>
  <c r="F121" i="21" s="1"/>
  <c r="A121" i="21" s="1"/>
  <c r="C124" i="21"/>
  <c r="E124" i="21"/>
  <c r="F120" i="21"/>
  <c r="C125" i="21" l="1"/>
  <c r="E125" i="21"/>
  <c r="A120" i="21"/>
  <c r="D123" i="21"/>
  <c r="B122" i="21"/>
  <c r="F122" i="21" l="1"/>
  <c r="E126" i="21"/>
  <c r="C126" i="21"/>
  <c r="D124" i="21"/>
  <c r="B123" i="21"/>
  <c r="F123" i="21" s="1"/>
  <c r="A123" i="21" s="1"/>
  <c r="D125" i="21" l="1"/>
  <c r="B124" i="21"/>
  <c r="F124" i="21" s="1"/>
  <c r="A124" i="21" s="1"/>
  <c r="E127" i="21"/>
  <c r="C127" i="21"/>
  <c r="A122" i="21"/>
  <c r="E128" i="21" l="1"/>
  <c r="H128" i="21" s="1"/>
  <c r="C128" i="21"/>
  <c r="D126" i="21"/>
  <c r="B125" i="21"/>
  <c r="F125" i="21" s="1"/>
  <c r="D127" i="21" l="1"/>
  <c r="B126" i="21"/>
  <c r="F126" i="21" s="1"/>
  <c r="A126" i="21" s="1"/>
  <c r="C129" i="21"/>
  <c r="E129" i="21"/>
  <c r="A125" i="21"/>
  <c r="E130" i="21" l="1"/>
  <c r="C130" i="21"/>
  <c r="D128" i="21"/>
  <c r="B127" i="21"/>
  <c r="F127" i="21" s="1"/>
  <c r="A127" i="21" l="1"/>
  <c r="C131" i="21"/>
  <c r="E131" i="21"/>
  <c r="D129" i="21"/>
  <c r="B128" i="21"/>
  <c r="F128" i="21" l="1"/>
  <c r="H127" i="21"/>
  <c r="D130" i="21"/>
  <c r="B129" i="21"/>
  <c r="E132" i="21"/>
  <c r="C132" i="21"/>
  <c r="E133" i="21" l="1"/>
  <c r="C133" i="21"/>
  <c r="A128" i="21"/>
  <c r="H126" i="21"/>
  <c r="D131" i="21"/>
  <c r="B130" i="21"/>
  <c r="F130" i="21" s="1"/>
  <c r="A130" i="21" s="1"/>
  <c r="F129" i="21"/>
  <c r="E134" i="21" l="1"/>
  <c r="C134" i="21"/>
  <c r="A129" i="21"/>
  <c r="D132" i="21"/>
  <c r="B131" i="21"/>
  <c r="F131" i="21" s="1"/>
  <c r="A131" i="21" s="1"/>
  <c r="C135" i="21" l="1"/>
  <c r="E135" i="21"/>
  <c r="D133" i="21"/>
  <c r="B132" i="21"/>
  <c r="D134" i="21" l="1"/>
  <c r="B133" i="21"/>
  <c r="F133" i="21" s="1"/>
  <c r="A133" i="21" s="1"/>
  <c r="C136" i="21"/>
  <c r="E136" i="21"/>
  <c r="F132" i="21"/>
  <c r="C137" i="21" l="1"/>
  <c r="E137" i="21"/>
  <c r="A132" i="21"/>
  <c r="D135" i="21"/>
  <c r="B134" i="21"/>
  <c r="F134" i="21" l="1"/>
  <c r="E138" i="21"/>
  <c r="C138" i="21"/>
  <c r="D136" i="21"/>
  <c r="B135" i="21"/>
  <c r="F135" i="21" s="1"/>
  <c r="A135" i="21" s="1"/>
  <c r="D137" i="21" l="1"/>
  <c r="B136" i="21"/>
  <c r="F136" i="21" s="1"/>
  <c r="A136" i="21" s="1"/>
  <c r="C139" i="21"/>
  <c r="E139" i="21"/>
  <c r="A134" i="21"/>
  <c r="C140" i="21" l="1"/>
  <c r="E140" i="21"/>
  <c r="H140" i="21" s="1"/>
  <c r="D138" i="21"/>
  <c r="B137" i="21"/>
  <c r="F137" i="21" s="1"/>
  <c r="D139" i="21" l="1"/>
  <c r="B138" i="21"/>
  <c r="F138" i="21" s="1"/>
  <c r="A138" i="21" s="1"/>
  <c r="C141" i="21"/>
  <c r="E141" i="21"/>
  <c r="A137" i="21"/>
  <c r="C142" i="21" l="1"/>
  <c r="E142" i="21"/>
  <c r="D140" i="21"/>
  <c r="B139" i="21"/>
  <c r="F139" i="21" s="1"/>
  <c r="A139" i="21" l="1"/>
  <c r="E143" i="21"/>
  <c r="C143" i="21"/>
  <c r="D141" i="21"/>
  <c r="B140" i="21"/>
  <c r="F140" i="21" l="1"/>
  <c r="H139" i="21"/>
  <c r="D142" i="21"/>
  <c r="B141" i="21"/>
  <c r="E144" i="21"/>
  <c r="C144" i="21"/>
  <c r="D143" i="21" l="1"/>
  <c r="B142" i="21"/>
  <c r="F142" i="21" s="1"/>
  <c r="A142" i="21" s="1"/>
  <c r="A140" i="21"/>
  <c r="H138" i="21"/>
  <c r="C145" i="21"/>
  <c r="E145" i="21"/>
  <c r="F141" i="21"/>
  <c r="E146" i="21" l="1"/>
  <c r="C146" i="21"/>
  <c r="D144" i="21"/>
  <c r="B143" i="21"/>
  <c r="A141" i="21"/>
  <c r="E147" i="21" l="1"/>
  <c r="C147" i="21"/>
  <c r="D145" i="21"/>
  <c r="B144" i="21"/>
  <c r="F144" i="21" s="1"/>
  <c r="A144" i="21" s="1"/>
  <c r="F143" i="21"/>
  <c r="D146" i="21" l="1"/>
  <c r="B145" i="21"/>
  <c r="E148" i="21"/>
  <c r="C148" i="21"/>
  <c r="A143" i="21"/>
  <c r="F145" i="21" l="1"/>
  <c r="C149" i="21"/>
  <c r="E149" i="21"/>
  <c r="D147" i="21"/>
  <c r="B146" i="21"/>
  <c r="F146" i="21" s="1"/>
  <c r="A146" i="21" s="1"/>
  <c r="D148" i="21" l="1"/>
  <c r="B147" i="21"/>
  <c r="F147" i="21" s="1"/>
  <c r="A147" i="21" s="1"/>
  <c r="E150" i="21"/>
  <c r="C150" i="21"/>
  <c r="A145" i="21"/>
  <c r="C151" i="21" l="1"/>
  <c r="E151" i="21"/>
  <c r="D149" i="21"/>
  <c r="B148" i="21"/>
  <c r="D150" i="21" l="1"/>
  <c r="B149" i="21"/>
  <c r="F149" i="21" s="1"/>
  <c r="A149" i="21" s="1"/>
  <c r="C152" i="21"/>
  <c r="E152" i="21"/>
  <c r="H152" i="21" s="1"/>
  <c r="F148" i="21"/>
  <c r="E153" i="21" l="1"/>
  <c r="C153" i="21"/>
  <c r="A148" i="21"/>
  <c r="D151" i="21"/>
  <c r="B150" i="21"/>
  <c r="F150" i="21" s="1"/>
  <c r="A150" i="21" s="1"/>
  <c r="E154" i="21" l="1"/>
  <c r="C154" i="21"/>
  <c r="D152" i="21"/>
  <c r="B151" i="21"/>
  <c r="F151" i="21" s="1"/>
  <c r="A151" i="21" s="1"/>
  <c r="C155" i="21" l="1"/>
  <c r="E155" i="21"/>
  <c r="D153" i="21"/>
  <c r="B152" i="21"/>
  <c r="D154" i="21" l="1"/>
  <c r="B153" i="21"/>
  <c r="C156" i="21"/>
  <c r="E156" i="21"/>
  <c r="F152" i="21"/>
  <c r="H151" i="21"/>
  <c r="A152" i="21" l="1"/>
  <c r="H150" i="21"/>
  <c r="F153" i="21"/>
  <c r="D155" i="21"/>
  <c r="B154" i="21"/>
  <c r="F154" i="21" s="1"/>
  <c r="A154" i="21" s="1"/>
  <c r="C157" i="21"/>
  <c r="E157" i="21"/>
  <c r="A153" i="21" l="1"/>
  <c r="D156" i="21"/>
  <c r="B155" i="21"/>
  <c r="F155" i="21" s="1"/>
  <c r="A155" i="21" s="1"/>
  <c r="C158" i="21"/>
  <c r="E158" i="21"/>
  <c r="D157" i="21" l="1"/>
  <c r="B156" i="21"/>
  <c r="C159" i="21"/>
  <c r="E159" i="21"/>
  <c r="C160" i="21" l="1"/>
  <c r="E160" i="21"/>
  <c r="F156" i="21"/>
  <c r="D158" i="21"/>
  <c r="B157" i="21"/>
  <c r="F157" i="21" s="1"/>
  <c r="A157" i="21" s="1"/>
  <c r="C161" i="21" l="1"/>
  <c r="E161" i="21"/>
  <c r="A156" i="21"/>
  <c r="D159" i="21"/>
  <c r="B158" i="21"/>
  <c r="F158" i="21" s="1"/>
  <c r="A158" i="21" s="1"/>
  <c r="C162" i="21" l="1"/>
  <c r="E162" i="21"/>
  <c r="D160" i="21"/>
  <c r="B159" i="21"/>
  <c r="D161" i="21" l="1"/>
  <c r="B160" i="21"/>
  <c r="F160" i="21" s="1"/>
  <c r="A160" i="21" s="1"/>
  <c r="E163" i="21"/>
  <c r="C163" i="21"/>
  <c r="F159" i="21"/>
  <c r="A159" i="21" l="1"/>
  <c r="C164" i="21"/>
  <c r="E164" i="21"/>
  <c r="H164" i="21" s="1"/>
  <c r="D162" i="21"/>
  <c r="B161" i="21"/>
  <c r="F161" i="21" s="1"/>
  <c r="A161" i="21" s="1"/>
  <c r="E165" i="21" l="1"/>
  <c r="C165" i="21"/>
  <c r="D163" i="21"/>
  <c r="B162" i="21"/>
  <c r="F162" i="21" s="1"/>
  <c r="A162" i="21" s="1"/>
  <c r="C166" i="21" l="1"/>
  <c r="E166" i="21"/>
  <c r="D164" i="21"/>
  <c r="B163" i="21"/>
  <c r="F163" i="21" s="1"/>
  <c r="A163" i="21" s="1"/>
  <c r="C167" i="21" l="1"/>
  <c r="E167" i="21"/>
  <c r="D165" i="21"/>
  <c r="B164" i="21"/>
  <c r="E168" i="21" l="1"/>
  <c r="C168" i="21"/>
  <c r="F164" i="21"/>
  <c r="H163" i="21"/>
  <c r="D166" i="21"/>
  <c r="B165" i="21"/>
  <c r="D167" i="21" l="1"/>
  <c r="B166" i="21"/>
  <c r="F166" i="21" s="1"/>
  <c r="A166" i="21" s="1"/>
  <c r="F165" i="21"/>
  <c r="C169" i="21"/>
  <c r="E169" i="21"/>
  <c r="A164" i="21"/>
  <c r="H162" i="21"/>
  <c r="A165" i="21" l="1"/>
  <c r="C170" i="21"/>
  <c r="E170" i="21"/>
  <c r="D168" i="21"/>
  <c r="B167" i="21"/>
  <c r="C171" i="21" l="1"/>
  <c r="E171" i="21"/>
  <c r="F167" i="21"/>
  <c r="D169" i="21"/>
  <c r="B168" i="21"/>
  <c r="F168" i="21" s="1"/>
  <c r="A168" i="21" s="1"/>
  <c r="A167" i="21" l="1"/>
  <c r="E172" i="21"/>
  <c r="C172" i="21"/>
  <c r="D170" i="21"/>
  <c r="B169" i="21"/>
  <c r="F169" i="21" s="1"/>
  <c r="A169" i="21" s="1"/>
  <c r="D171" i="21" l="1"/>
  <c r="B170" i="21"/>
  <c r="C173" i="21"/>
  <c r="E173" i="21"/>
  <c r="C174" i="21" l="1"/>
  <c r="E174" i="21"/>
  <c r="F170" i="21"/>
  <c r="D172" i="21"/>
  <c r="B171" i="21"/>
  <c r="F171" i="21" s="1"/>
  <c r="A171" i="21" s="1"/>
  <c r="C175" i="21" l="1"/>
  <c r="E175" i="21"/>
  <c r="A170" i="21"/>
  <c r="D173" i="21"/>
  <c r="B172" i="21"/>
  <c r="F172" i="21" s="1"/>
  <c r="A172" i="21" s="1"/>
  <c r="C176" i="21" l="1"/>
  <c r="E176" i="21"/>
  <c r="H176" i="21" s="1"/>
  <c r="D174" i="21"/>
  <c r="B173" i="21"/>
  <c r="F173" i="21" s="1"/>
  <c r="A173" i="21" s="1"/>
  <c r="E177" i="21" l="1"/>
  <c r="C177" i="21"/>
  <c r="D175" i="21"/>
  <c r="B174" i="21"/>
  <c r="F174" i="21" s="1"/>
  <c r="A174" i="21" s="1"/>
  <c r="D176" i="21" l="1"/>
  <c r="B175" i="21"/>
  <c r="F175" i="21" s="1"/>
  <c r="A175" i="21" s="1"/>
  <c r="E178" i="21"/>
  <c r="C178" i="21"/>
  <c r="E179" i="21" l="1"/>
  <c r="C179" i="21"/>
  <c r="D177" i="21"/>
  <c r="B176" i="21"/>
  <c r="E180" i="21" l="1"/>
  <c r="C180" i="21"/>
  <c r="F176" i="21"/>
  <c r="H175" i="21"/>
  <c r="D178" i="21"/>
  <c r="B177" i="21"/>
  <c r="C181" i="21" l="1"/>
  <c r="E181" i="21"/>
  <c r="F177" i="21"/>
  <c r="D179" i="21"/>
  <c r="B178" i="21"/>
  <c r="F178" i="21" s="1"/>
  <c r="A178" i="21" s="1"/>
  <c r="A176" i="21"/>
  <c r="H174" i="21"/>
  <c r="A177" i="21" l="1"/>
  <c r="E182" i="21"/>
  <c r="C182" i="21"/>
  <c r="D180" i="21"/>
  <c r="B179" i="21"/>
  <c r="F179" i="21" s="1"/>
  <c r="A179" i="21" s="1"/>
  <c r="D181" i="21" l="1"/>
  <c r="B180" i="21"/>
  <c r="E183" i="21"/>
  <c r="C183" i="21"/>
  <c r="E184" i="21" l="1"/>
  <c r="C184" i="21"/>
  <c r="F180" i="21"/>
  <c r="D182" i="21"/>
  <c r="B181" i="21"/>
  <c r="F181" i="21" s="1"/>
  <c r="A181" i="21" s="1"/>
  <c r="D183" i="21" l="1"/>
  <c r="B182" i="21"/>
  <c r="F182" i="21" s="1"/>
  <c r="A182" i="21" s="1"/>
  <c r="A180" i="21"/>
  <c r="E185" i="21"/>
  <c r="C185" i="21"/>
  <c r="E186" i="21" l="1"/>
  <c r="C186" i="21"/>
  <c r="D184" i="21"/>
  <c r="B183" i="21"/>
  <c r="D185" i="21" l="1"/>
  <c r="B184" i="21"/>
  <c r="F184" i="21" s="1"/>
  <c r="A184" i="21" s="1"/>
  <c r="E187" i="21"/>
  <c r="C187" i="21"/>
  <c r="F183" i="21"/>
  <c r="E188" i="21" l="1"/>
  <c r="H188" i="21" s="1"/>
  <c r="C188" i="21"/>
  <c r="D186" i="21"/>
  <c r="B185" i="21"/>
  <c r="F185" i="21" s="1"/>
  <c r="A185" i="21" s="1"/>
  <c r="A183" i="21"/>
  <c r="D187" i="21" l="1"/>
  <c r="B186" i="21"/>
  <c r="F186" i="21" s="1"/>
  <c r="C189" i="21"/>
  <c r="E189" i="21"/>
  <c r="E190" i="21" l="1"/>
  <c r="C190" i="21"/>
  <c r="A186" i="21"/>
  <c r="D188" i="21"/>
  <c r="B187" i="21"/>
  <c r="F187" i="21" s="1"/>
  <c r="A187" i="21" s="1"/>
  <c r="E191" i="21" l="1"/>
  <c r="C191" i="21"/>
  <c r="D189" i="21"/>
  <c r="B188" i="21"/>
  <c r="E192" i="21" l="1"/>
  <c r="C192" i="21"/>
  <c r="F188" i="21"/>
  <c r="H187" i="21"/>
  <c r="D190" i="21"/>
  <c r="B189" i="21"/>
  <c r="C193" i="21" l="1"/>
  <c r="E193" i="21"/>
  <c r="F189" i="21"/>
  <c r="D191" i="21"/>
  <c r="B190" i="21"/>
  <c r="F190" i="21" s="1"/>
  <c r="A190" i="21" s="1"/>
  <c r="A188" i="21"/>
  <c r="H186" i="21"/>
  <c r="D192" i="21" l="1"/>
  <c r="B191" i="21"/>
  <c r="F191" i="21" s="1"/>
  <c r="A191" i="21" s="1"/>
  <c r="C194" i="21"/>
  <c r="E194" i="21"/>
  <c r="A189" i="21"/>
  <c r="C195" i="21" l="1"/>
  <c r="E195" i="21"/>
  <c r="D193" i="21"/>
  <c r="B192" i="21"/>
  <c r="D194" i="21" l="1"/>
  <c r="B193" i="21"/>
  <c r="F193" i="21" s="1"/>
  <c r="A193" i="21" s="1"/>
  <c r="E196" i="21"/>
  <c r="C196" i="21"/>
  <c r="F192" i="21"/>
  <c r="C197" i="21" l="1"/>
  <c r="E197" i="21"/>
  <c r="D195" i="21"/>
  <c r="B194" i="21"/>
  <c r="F194" i="21" s="1"/>
  <c r="A194" i="21" s="1"/>
  <c r="A192" i="21"/>
  <c r="D196" i="21" l="1"/>
  <c r="B195" i="21"/>
  <c r="E198" i="21"/>
  <c r="C198" i="21"/>
  <c r="C199" i="21" l="1"/>
  <c r="E199" i="21"/>
  <c r="F195" i="21"/>
  <c r="D197" i="21"/>
  <c r="B196" i="21"/>
  <c r="F196" i="21" s="1"/>
  <c r="A196" i="21" s="1"/>
  <c r="C200" i="21" l="1"/>
  <c r="E200" i="21"/>
  <c r="H200" i="21" s="1"/>
  <c r="A195" i="21"/>
  <c r="D198" i="21"/>
  <c r="B197" i="21"/>
  <c r="F197" i="21" s="1"/>
  <c r="A197" i="21" s="1"/>
  <c r="C201" i="21" l="1"/>
  <c r="E201" i="21"/>
  <c r="D199" i="21"/>
  <c r="B198" i="21"/>
  <c r="F198" i="21" s="1"/>
  <c r="A198" i="21" s="1"/>
  <c r="C202" i="21" l="1"/>
  <c r="E202" i="21"/>
  <c r="D200" i="21"/>
  <c r="B199" i="21"/>
  <c r="F199" i="21" s="1"/>
  <c r="C203" i="21" l="1"/>
  <c r="E203" i="21"/>
  <c r="A199" i="21"/>
  <c r="D201" i="21"/>
  <c r="B200" i="21"/>
  <c r="F200" i="21" l="1"/>
  <c r="H199" i="21"/>
  <c r="C204" i="21"/>
  <c r="E204" i="21"/>
  <c r="D202" i="21"/>
  <c r="B201" i="21"/>
  <c r="F201" i="21" l="1"/>
  <c r="A200" i="21"/>
  <c r="H198" i="21"/>
  <c r="D203" i="21"/>
  <c r="B202" i="21"/>
  <c r="F202" i="21" s="1"/>
  <c r="A202" i="21" s="1"/>
  <c r="C205" i="21"/>
  <c r="E205" i="21"/>
  <c r="E206" i="21" l="1"/>
  <c r="C206" i="21"/>
  <c r="A201" i="21"/>
  <c r="D204" i="21"/>
  <c r="B203" i="21"/>
  <c r="F203" i="21" s="1"/>
  <c r="A203" i="21" s="1"/>
  <c r="C207" i="21" l="1"/>
  <c r="E207" i="21"/>
  <c r="D205" i="21"/>
  <c r="B204" i="21"/>
  <c r="F204" i="21" s="1"/>
  <c r="A204" i="21" s="1"/>
  <c r="D206" i="21" l="1"/>
  <c r="B205" i="21"/>
  <c r="C208" i="21"/>
  <c r="E208" i="21"/>
  <c r="C209" i="21" l="1"/>
  <c r="E209" i="21"/>
  <c r="F205" i="21"/>
  <c r="D207" i="21"/>
  <c r="B206" i="21"/>
  <c r="F206" i="21" s="1"/>
  <c r="A206" i="21" s="1"/>
  <c r="A205" i="21" l="1"/>
  <c r="C210" i="21"/>
  <c r="E210" i="21"/>
  <c r="D208" i="21"/>
  <c r="B207" i="21"/>
  <c r="F207" i="21" s="1"/>
  <c r="A207" i="21" s="1"/>
  <c r="D209" i="21" l="1"/>
  <c r="B208" i="21"/>
  <c r="F208" i="21" s="1"/>
  <c r="C211" i="21"/>
  <c r="E211" i="21"/>
  <c r="C212" i="21" l="1"/>
  <c r="E212" i="21"/>
  <c r="H212" i="21" s="1"/>
  <c r="A208" i="21"/>
  <c r="D210" i="21"/>
  <c r="B209" i="21"/>
  <c r="F209" i="21" s="1"/>
  <c r="A209" i="21" s="1"/>
  <c r="D211" i="21" l="1"/>
  <c r="B210" i="21"/>
  <c r="F210" i="21" s="1"/>
  <c r="A210" i="21" s="1"/>
  <c r="C213" i="21"/>
  <c r="E213" i="21"/>
  <c r="C214" i="21" l="1"/>
  <c r="E214" i="21"/>
  <c r="D212" i="21"/>
  <c r="B211" i="21"/>
  <c r="F211" i="21" s="1"/>
  <c r="A211" i="21" s="1"/>
  <c r="C215" i="21" l="1"/>
  <c r="E215" i="21"/>
  <c r="D213" i="21"/>
  <c r="B212" i="21"/>
  <c r="C216" i="21" l="1"/>
  <c r="E216" i="21"/>
  <c r="D214" i="21"/>
  <c r="B213" i="21"/>
  <c r="F212" i="21"/>
  <c r="H211" i="21"/>
  <c r="A212" i="21" l="1"/>
  <c r="H210" i="21"/>
  <c r="E217" i="21"/>
  <c r="C217" i="21"/>
  <c r="F213" i="21"/>
  <c r="D215" i="21"/>
  <c r="B214" i="21"/>
  <c r="F214" i="21" s="1"/>
  <c r="A214" i="21" s="1"/>
  <c r="A213" i="21" l="1"/>
  <c r="E218" i="21"/>
  <c r="C218" i="21"/>
  <c r="D216" i="21"/>
  <c r="B215" i="21"/>
  <c r="F215" i="21" s="1"/>
  <c r="A215" i="21" s="1"/>
  <c r="D217" i="21" l="1"/>
  <c r="B216" i="21"/>
  <c r="E219" i="21"/>
  <c r="C219" i="21"/>
  <c r="E220" i="21" l="1"/>
  <c r="C220" i="21"/>
  <c r="F216" i="21"/>
  <c r="D218" i="21"/>
  <c r="B217" i="21"/>
  <c r="F217" i="21" s="1"/>
  <c r="A217" i="21" s="1"/>
  <c r="A216" i="21" l="1"/>
  <c r="C221" i="21"/>
  <c r="E221" i="21"/>
  <c r="D219" i="21"/>
  <c r="B218" i="21"/>
  <c r="F218" i="21" s="1"/>
  <c r="A218" i="21" s="1"/>
  <c r="E222" i="21" l="1"/>
  <c r="C222" i="21"/>
  <c r="D220" i="21"/>
  <c r="B219" i="21"/>
  <c r="D221" i="21" l="1"/>
  <c r="B220" i="21"/>
  <c r="F220" i="21" s="1"/>
  <c r="A220" i="21" s="1"/>
  <c r="F219" i="21"/>
  <c r="C223" i="21"/>
  <c r="E223" i="21"/>
  <c r="A219" i="21" l="1"/>
  <c r="C224" i="21"/>
  <c r="E224" i="21"/>
  <c r="H224" i="21" s="1"/>
  <c r="D222" i="21"/>
  <c r="B221" i="21"/>
  <c r="F221" i="21" s="1"/>
  <c r="A221" i="21" s="1"/>
  <c r="D223" i="21" l="1"/>
  <c r="B222" i="21"/>
  <c r="F222" i="21" s="1"/>
  <c r="C225" i="21"/>
  <c r="E225" i="21"/>
  <c r="C226" i="21" l="1"/>
  <c r="E226" i="21"/>
  <c r="A222" i="21"/>
  <c r="D224" i="21"/>
  <c r="B223" i="21"/>
  <c r="F223" i="21" s="1"/>
  <c r="A223" i="21" s="1"/>
  <c r="C227" i="21" l="1"/>
  <c r="E227" i="21"/>
  <c r="D225" i="21"/>
  <c r="B224" i="21"/>
  <c r="C228" i="21" l="1"/>
  <c r="E228" i="21"/>
  <c r="D226" i="21"/>
  <c r="B225" i="21"/>
  <c r="F224" i="21"/>
  <c r="H223" i="21"/>
  <c r="E229" i="21" l="1"/>
  <c r="C229" i="21"/>
  <c r="F225" i="21"/>
  <c r="A224" i="21"/>
  <c r="H222" i="21"/>
  <c r="D227" i="21"/>
  <c r="B226" i="21"/>
  <c r="F226" i="21" s="1"/>
  <c r="A226" i="21" s="1"/>
  <c r="C230" i="21" l="1"/>
  <c r="E230" i="21"/>
  <c r="A225" i="21"/>
  <c r="D228" i="21"/>
  <c r="B227" i="21"/>
  <c r="F227" i="21" l="1"/>
  <c r="C231" i="21"/>
  <c r="E231" i="21"/>
  <c r="D229" i="21"/>
  <c r="B228" i="21"/>
  <c r="F228" i="21" s="1"/>
  <c r="A228" i="21" s="1"/>
  <c r="C232" i="21" l="1"/>
  <c r="E232" i="21"/>
  <c r="D230" i="21"/>
  <c r="B229" i="21"/>
  <c r="A227" i="21"/>
  <c r="D231" i="21" l="1"/>
  <c r="B230" i="21"/>
  <c r="F230" i="21" s="1"/>
  <c r="A230" i="21" s="1"/>
  <c r="E233" i="21"/>
  <c r="C233" i="21"/>
  <c r="F229" i="21"/>
  <c r="E234" i="21" l="1"/>
  <c r="C234" i="21"/>
  <c r="A229" i="21"/>
  <c r="D232" i="21"/>
  <c r="B231" i="21"/>
  <c r="F231" i="21" s="1"/>
  <c r="A231" i="21" s="1"/>
  <c r="D233" i="21" l="1"/>
  <c r="B232" i="21"/>
  <c r="F232" i="21" s="1"/>
  <c r="A232" i="21" s="1"/>
  <c r="C235" i="21"/>
  <c r="E235" i="21"/>
  <c r="C236" i="21" l="1"/>
  <c r="E236" i="21"/>
  <c r="H236" i="21" s="1"/>
  <c r="D234" i="21"/>
  <c r="B233" i="21"/>
  <c r="F233" i="21" s="1"/>
  <c r="A233" i="21" s="1"/>
  <c r="C237" i="21" l="1"/>
  <c r="E237" i="21"/>
  <c r="D235" i="21"/>
  <c r="B234" i="21"/>
  <c r="F234" i="21" s="1"/>
  <c r="A234" i="21" s="1"/>
  <c r="C238" i="21" l="1"/>
  <c r="E238" i="21"/>
  <c r="D236" i="21"/>
  <c r="B235" i="21"/>
  <c r="F235" i="21" s="1"/>
  <c r="A235" i="21" s="1"/>
  <c r="E239" i="21" l="1"/>
  <c r="C239" i="21"/>
  <c r="D237" i="21"/>
  <c r="B236" i="21"/>
  <c r="E240" i="21" l="1"/>
  <c r="C240" i="21"/>
  <c r="F236" i="21"/>
  <c r="H235" i="21"/>
  <c r="D238" i="21"/>
  <c r="B237" i="21"/>
  <c r="F237" i="21" l="1"/>
  <c r="D239" i="21"/>
  <c r="B238" i="21"/>
  <c r="F238" i="21" s="1"/>
  <c r="A238" i="21" s="1"/>
  <c r="C241" i="21"/>
  <c r="E241" i="21"/>
  <c r="A236" i="21"/>
  <c r="H234" i="21"/>
  <c r="D240" i="21" l="1"/>
  <c r="B239" i="21"/>
  <c r="F239" i="21" s="1"/>
  <c r="A239" i="21" s="1"/>
  <c r="E242" i="21"/>
  <c r="C242" i="21"/>
  <c r="A237" i="21"/>
  <c r="C243" i="21" l="1"/>
  <c r="E243" i="21"/>
  <c r="D241" i="21"/>
  <c r="B240" i="21"/>
  <c r="C244" i="21" l="1"/>
  <c r="E244" i="21"/>
  <c r="F240" i="21"/>
  <c r="D242" i="21"/>
  <c r="B241" i="21"/>
  <c r="F241" i="21" s="1"/>
  <c r="A241" i="21" s="1"/>
  <c r="C245" i="21" l="1"/>
  <c r="E245" i="21"/>
  <c r="A240" i="21"/>
  <c r="D243" i="21"/>
  <c r="B242" i="21"/>
  <c r="F242" i="21" s="1"/>
  <c r="A242" i="21" s="1"/>
  <c r="C246" i="21" l="1"/>
  <c r="E246" i="21"/>
  <c r="D244" i="21"/>
  <c r="B243" i="21"/>
  <c r="D245" i="21" l="1"/>
  <c r="B244" i="21"/>
  <c r="F244" i="21" s="1"/>
  <c r="A244" i="21" s="1"/>
  <c r="C247" i="21"/>
  <c r="E247" i="21"/>
  <c r="F243" i="21"/>
  <c r="C248" i="21" l="1"/>
  <c r="E248" i="21"/>
  <c r="H248" i="21" s="1"/>
  <c r="A243" i="21"/>
  <c r="D246" i="21"/>
  <c r="B245" i="21"/>
  <c r="F245" i="21" s="1"/>
  <c r="A245" i="21" s="1"/>
  <c r="C249" i="21" l="1"/>
  <c r="E249" i="21"/>
  <c r="D247" i="21"/>
  <c r="B246" i="21"/>
  <c r="F246" i="21" s="1"/>
  <c r="A246" i="21" s="1"/>
  <c r="C250" i="21" l="1"/>
  <c r="E250" i="21"/>
  <c r="D248" i="21"/>
  <c r="B247" i="21"/>
  <c r="F247" i="21" s="1"/>
  <c r="A247" i="21" s="1"/>
  <c r="C251" i="21" l="1"/>
  <c r="E251" i="21"/>
  <c r="D249" i="21"/>
  <c r="B248" i="21"/>
  <c r="C252" i="21" l="1"/>
  <c r="E252" i="21"/>
  <c r="F248" i="21"/>
  <c r="H247" i="21"/>
  <c r="D250" i="21"/>
  <c r="B249" i="21"/>
  <c r="C253" i="21" l="1"/>
  <c r="E253" i="21"/>
  <c r="F249" i="21"/>
  <c r="D251" i="21"/>
  <c r="B250" i="21"/>
  <c r="F250" i="21" s="1"/>
  <c r="A250" i="21" s="1"/>
  <c r="A248" i="21"/>
  <c r="H246" i="21"/>
  <c r="C254" i="21" l="1"/>
  <c r="E254" i="21"/>
  <c r="D252" i="21"/>
  <c r="B251" i="21"/>
  <c r="A249" i="21"/>
  <c r="D253" i="21" l="1"/>
  <c r="B252" i="21"/>
  <c r="F252" i="21" s="1"/>
  <c r="A252" i="21" s="1"/>
  <c r="E255" i="21"/>
  <c r="C255" i="21"/>
  <c r="F251" i="21"/>
  <c r="E256" i="21" l="1"/>
  <c r="C256" i="21"/>
  <c r="A251" i="21"/>
  <c r="D254" i="21"/>
  <c r="B253" i="21"/>
  <c r="F253" i="21" l="1"/>
  <c r="E257" i="21"/>
  <c r="C257" i="21"/>
  <c r="D255" i="21"/>
  <c r="B254" i="21"/>
  <c r="F254" i="21" s="1"/>
  <c r="A254" i="21" s="1"/>
  <c r="D256" i="21" l="1"/>
  <c r="B255" i="21"/>
  <c r="F255" i="21" s="1"/>
  <c r="A255" i="21" s="1"/>
  <c r="C258" i="21"/>
  <c r="E258" i="21"/>
  <c r="A253" i="21"/>
  <c r="C259" i="21" l="1"/>
  <c r="E259" i="21"/>
  <c r="D257" i="21"/>
  <c r="B256" i="21"/>
  <c r="D258" i="21" l="1"/>
  <c r="B257" i="21"/>
  <c r="F257" i="21" s="1"/>
  <c r="A257" i="21" s="1"/>
  <c r="E260" i="21"/>
  <c r="H260" i="21" s="1"/>
  <c r="C260" i="21"/>
  <c r="F256" i="21"/>
  <c r="A256" i="21" l="1"/>
  <c r="E261" i="21"/>
  <c r="C261" i="21"/>
  <c r="D259" i="21"/>
  <c r="B258" i="21"/>
  <c r="F258" i="21" s="1"/>
  <c r="A258" i="21" s="1"/>
  <c r="D260" i="21" l="1"/>
  <c r="B259" i="21"/>
  <c r="F259" i="21" s="1"/>
  <c r="A259" i="21" s="1"/>
  <c r="E262" i="21"/>
  <c r="C262" i="21"/>
  <c r="C263" i="21" l="1"/>
  <c r="E263" i="21"/>
  <c r="D261" i="21"/>
  <c r="B260" i="21"/>
  <c r="E264" i="21" l="1"/>
  <c r="C264" i="21"/>
  <c r="F260" i="21"/>
  <c r="H259" i="21"/>
  <c r="D262" i="21"/>
  <c r="B261" i="21"/>
  <c r="C265" i="21" l="1"/>
  <c r="E265" i="21"/>
  <c r="F261" i="21"/>
  <c r="D263" i="21"/>
  <c r="B262" i="21"/>
  <c r="F262" i="21" s="1"/>
  <c r="A262" i="21" s="1"/>
  <c r="A260" i="21"/>
  <c r="H258" i="21"/>
  <c r="A261" i="21" l="1"/>
  <c r="E266" i="21"/>
  <c r="C266" i="21"/>
  <c r="D264" i="21"/>
  <c r="B263" i="21"/>
  <c r="F263" i="21" s="1"/>
  <c r="A263" i="21" s="1"/>
  <c r="D265" i="21" l="1"/>
  <c r="B264" i="21"/>
  <c r="C267" i="21"/>
  <c r="E267" i="21"/>
  <c r="E268" i="21" l="1"/>
  <c r="C268" i="21"/>
  <c r="D266" i="21"/>
  <c r="B265" i="21"/>
  <c r="F265" i="21" s="1"/>
  <c r="A265" i="21" s="1"/>
  <c r="F264" i="21"/>
  <c r="D267" i="21" l="1"/>
  <c r="B266" i="21"/>
  <c r="E269" i="21"/>
  <c r="C269" i="21"/>
  <c r="A264" i="21"/>
  <c r="E270" i="21" l="1"/>
  <c r="C270" i="21"/>
  <c r="F266" i="21"/>
  <c r="D268" i="21"/>
  <c r="B267" i="21"/>
  <c r="F267" i="21" s="1"/>
  <c r="A267" i="21" s="1"/>
  <c r="C271" i="21" l="1"/>
  <c r="E271" i="21"/>
  <c r="A266" i="21"/>
  <c r="D269" i="21"/>
  <c r="B268" i="21"/>
  <c r="F268" i="21" s="1"/>
  <c r="A268" i="21" s="1"/>
  <c r="D270" i="21" l="1"/>
  <c r="B269" i="21"/>
  <c r="F269" i="21" s="1"/>
  <c r="A269" i="21" s="1"/>
  <c r="C272" i="21"/>
  <c r="E272" i="21"/>
  <c r="H272" i="21" s="1"/>
  <c r="C273" i="21" l="1"/>
  <c r="E273" i="21"/>
  <c r="D271" i="21"/>
  <c r="B270" i="21"/>
  <c r="F270" i="21" s="1"/>
  <c r="C274" i="21" l="1"/>
  <c r="E274" i="21"/>
  <c r="D272" i="21"/>
  <c r="B271" i="21"/>
  <c r="F271" i="21" s="1"/>
  <c r="A271" i="21" s="1"/>
  <c r="A270" i="21"/>
  <c r="D273" i="21" l="1"/>
  <c r="B272" i="21"/>
  <c r="E275" i="21"/>
  <c r="C275" i="21"/>
  <c r="F272" i="21" l="1"/>
  <c r="H271" i="21"/>
  <c r="E276" i="21"/>
  <c r="C276" i="21"/>
  <c r="D274" i="21"/>
  <c r="B273" i="21"/>
  <c r="F273" i="21" l="1"/>
  <c r="C277" i="21"/>
  <c r="E277" i="21"/>
  <c r="A272" i="21"/>
  <c r="H270" i="21"/>
  <c r="D275" i="21"/>
  <c r="B274" i="21"/>
  <c r="F274" i="21" s="1"/>
  <c r="A274" i="21" s="1"/>
  <c r="D276" i="21" l="1"/>
  <c r="B275" i="21"/>
  <c r="F275" i="21" s="1"/>
  <c r="A275" i="21" s="1"/>
  <c r="A273" i="21"/>
  <c r="E278" i="21"/>
  <c r="C278" i="21"/>
  <c r="C279" i="21" l="1"/>
  <c r="E279" i="21"/>
  <c r="D277" i="21"/>
  <c r="B276" i="21"/>
  <c r="F276" i="21" s="1"/>
  <c r="C280" i="21" l="1"/>
  <c r="E280" i="21"/>
  <c r="A276" i="21"/>
  <c r="D278" i="21"/>
  <c r="B277" i="21"/>
  <c r="F277" i="21" s="1"/>
  <c r="A277" i="21" s="1"/>
  <c r="D279" i="21" l="1"/>
  <c r="B278" i="21"/>
  <c r="C281" i="21"/>
  <c r="E281" i="21"/>
  <c r="C282" i="21" l="1"/>
  <c r="E282" i="21"/>
  <c r="F278" i="21"/>
  <c r="D280" i="21"/>
  <c r="B279" i="21"/>
  <c r="F279" i="21" s="1"/>
  <c r="A279" i="21" s="1"/>
  <c r="A278" i="21" l="1"/>
  <c r="C283" i="21"/>
  <c r="E283" i="21"/>
  <c r="D281" i="21"/>
  <c r="B280" i="21"/>
  <c r="F280" i="21" s="1"/>
  <c r="A280" i="21" s="1"/>
  <c r="E284" i="21" l="1"/>
  <c r="H284" i="21" s="1"/>
  <c r="C284" i="21"/>
  <c r="D282" i="21"/>
  <c r="B281" i="21"/>
  <c r="F281" i="21" s="1"/>
  <c r="A281" i="21" s="1"/>
  <c r="C285" i="21" l="1"/>
  <c r="E285" i="21"/>
  <c r="D283" i="21"/>
  <c r="B282" i="21"/>
  <c r="F282" i="21" s="1"/>
  <c r="A282" i="21" s="1"/>
  <c r="D284" i="21" l="1"/>
  <c r="B283" i="21"/>
  <c r="F283" i="21" s="1"/>
  <c r="A283" i="21" s="1"/>
  <c r="C286" i="21"/>
  <c r="E286" i="21"/>
  <c r="D285" i="21" l="1"/>
  <c r="B284" i="21"/>
  <c r="E287" i="21"/>
  <c r="C287" i="21"/>
  <c r="E288" i="21" l="1"/>
  <c r="C288" i="21"/>
  <c r="F284" i="21"/>
  <c r="H283" i="21"/>
  <c r="D286" i="21"/>
  <c r="B285" i="21"/>
  <c r="F285" i="21" l="1"/>
  <c r="C289" i="21"/>
  <c r="E289" i="21"/>
  <c r="D287" i="21"/>
  <c r="B286" i="21"/>
  <c r="F286" i="21" s="1"/>
  <c r="A286" i="21" s="1"/>
  <c r="A284" i="21"/>
  <c r="H282" i="21"/>
  <c r="E290" i="21" l="1"/>
  <c r="C290" i="21"/>
  <c r="D288" i="21"/>
  <c r="B287" i="21"/>
  <c r="F287" i="21" s="1"/>
  <c r="A287" i="21" s="1"/>
  <c r="A285" i="21"/>
  <c r="E291" i="21" l="1"/>
  <c r="C291" i="21"/>
  <c r="D289" i="21"/>
  <c r="B288" i="21"/>
  <c r="E292" i="21" l="1"/>
  <c r="C292" i="21"/>
  <c r="D290" i="21"/>
  <c r="B289" i="21"/>
  <c r="F289" i="21" s="1"/>
  <c r="A289" i="21" s="1"/>
  <c r="F288" i="21"/>
  <c r="E293" i="21" l="1"/>
  <c r="C293" i="21"/>
  <c r="D291" i="21"/>
  <c r="B290" i="21"/>
  <c r="A288" i="21"/>
  <c r="C294" i="21" l="1"/>
  <c r="E294" i="21"/>
  <c r="D292" i="21"/>
  <c r="B291" i="21"/>
  <c r="F291" i="21" s="1"/>
  <c r="A291" i="21" s="1"/>
  <c r="F290" i="21"/>
  <c r="D293" i="21" l="1"/>
  <c r="B292" i="21"/>
  <c r="A290" i="21"/>
  <c r="C295" i="21"/>
  <c r="E295" i="21"/>
  <c r="E296" i="21" l="1"/>
  <c r="H296" i="21" s="1"/>
  <c r="C296" i="21"/>
  <c r="F292" i="21"/>
  <c r="D294" i="21"/>
  <c r="B293" i="21"/>
  <c r="F293" i="21" s="1"/>
  <c r="A293" i="21" s="1"/>
  <c r="E297" i="21" l="1"/>
  <c r="C297" i="21"/>
  <c r="D295" i="21"/>
  <c r="B294" i="21"/>
  <c r="F294" i="21" s="1"/>
  <c r="A294" i="21" s="1"/>
  <c r="A292" i="21"/>
  <c r="E298" i="21" l="1"/>
  <c r="C298" i="21"/>
  <c r="D296" i="21"/>
  <c r="B295" i="21"/>
  <c r="F295" i="21" s="1"/>
  <c r="E299" i="21" l="1"/>
  <c r="C299" i="21"/>
  <c r="A295" i="21"/>
  <c r="D297" i="21"/>
  <c r="B296" i="21"/>
  <c r="E300" i="21" l="1"/>
  <c r="C300" i="21"/>
  <c r="F296" i="21"/>
  <c r="H295" i="21"/>
  <c r="D298" i="21"/>
  <c r="B297" i="21"/>
  <c r="D299" i="21" l="1"/>
  <c r="B298" i="21"/>
  <c r="F298" i="21" s="1"/>
  <c r="A298" i="21" s="1"/>
  <c r="F297" i="21"/>
  <c r="C301" i="21"/>
  <c r="E301" i="21"/>
  <c r="A296" i="21"/>
  <c r="H294" i="21"/>
  <c r="A297" i="21" l="1"/>
  <c r="E302" i="21"/>
  <c r="C302" i="21"/>
  <c r="D300" i="21"/>
  <c r="B299" i="21"/>
  <c r="F299" i="21" s="1"/>
  <c r="A299" i="21" s="1"/>
  <c r="D301" i="21" l="1"/>
  <c r="B300" i="21"/>
  <c r="E303" i="21"/>
  <c r="C303" i="21"/>
  <c r="C304" i="21" l="1"/>
  <c r="E304" i="21"/>
  <c r="F300" i="21"/>
  <c r="D302" i="21"/>
  <c r="B301" i="21"/>
  <c r="F301" i="21" s="1"/>
  <c r="A301" i="21" s="1"/>
  <c r="A300" i="21" l="1"/>
  <c r="E305" i="21"/>
  <c r="C305" i="21"/>
  <c r="D303" i="21"/>
  <c r="B302" i="21"/>
  <c r="F302" i="21" s="1"/>
  <c r="A302" i="21" s="1"/>
  <c r="D304" i="21" l="1"/>
  <c r="B303" i="21"/>
  <c r="E306" i="21"/>
  <c r="C306" i="21"/>
  <c r="E307" i="21" l="1"/>
  <c r="C307" i="21"/>
  <c r="F303" i="21"/>
  <c r="D305" i="21"/>
  <c r="B304" i="21"/>
  <c r="F304" i="21" s="1"/>
  <c r="A304" i="21" s="1"/>
  <c r="E308" i="21" l="1"/>
  <c r="H308" i="21" s="1"/>
  <c r="C308" i="21"/>
  <c r="A303" i="21"/>
  <c r="D306" i="21"/>
  <c r="B305" i="21"/>
  <c r="F305" i="21" s="1"/>
  <c r="A305" i="21" s="1"/>
  <c r="C309" i="21" l="1"/>
  <c r="E309" i="21"/>
  <c r="D307" i="21"/>
  <c r="B306" i="21"/>
  <c r="F306" i="21" s="1"/>
  <c r="A306" i="21" s="1"/>
  <c r="C310" i="21" l="1"/>
  <c r="E310" i="21"/>
  <c r="D308" i="21"/>
  <c r="B307" i="21"/>
  <c r="F307" i="21" s="1"/>
  <c r="A307" i="21" s="1"/>
  <c r="C311" i="21" l="1"/>
  <c r="E311" i="21"/>
  <c r="D309" i="21"/>
  <c r="B308" i="21"/>
  <c r="C312" i="21" l="1"/>
  <c r="E312" i="21"/>
  <c r="F308" i="21"/>
  <c r="H307" i="21"/>
  <c r="D310" i="21"/>
  <c r="B309" i="21"/>
  <c r="E313" i="21" l="1"/>
  <c r="C313" i="21"/>
  <c r="F309" i="21"/>
  <c r="D311" i="21"/>
  <c r="B310" i="21"/>
  <c r="F310" i="21" s="1"/>
  <c r="A310" i="21" s="1"/>
  <c r="A308" i="21"/>
  <c r="H306" i="21"/>
  <c r="E314" i="21" l="1"/>
  <c r="C314" i="21"/>
  <c r="A309" i="21"/>
  <c r="D312" i="21"/>
  <c r="B311" i="21"/>
  <c r="F311" i="21" s="1"/>
  <c r="A311" i="21" s="1"/>
  <c r="E315" i="21" l="1"/>
  <c r="C315" i="21"/>
  <c r="D313" i="21"/>
  <c r="B312" i="21"/>
  <c r="E316" i="21" l="1"/>
  <c r="C316" i="21"/>
  <c r="D314" i="21"/>
  <c r="B313" i="21"/>
  <c r="F313" i="21" s="1"/>
  <c r="A313" i="21" s="1"/>
  <c r="F312" i="21"/>
  <c r="E317" i="21" l="1"/>
  <c r="C317" i="21"/>
  <c r="D315" i="21"/>
  <c r="B314" i="21"/>
  <c r="A312" i="21"/>
  <c r="C318" i="21" l="1"/>
  <c r="E318" i="21"/>
  <c r="D316" i="21"/>
  <c r="B315" i="21"/>
  <c r="F315" i="21" s="1"/>
  <c r="A315" i="21" s="1"/>
  <c r="F314" i="21"/>
  <c r="E319" i="21" l="1"/>
  <c r="C319" i="21"/>
  <c r="D317" i="21"/>
  <c r="B316" i="21"/>
  <c r="A314" i="21"/>
  <c r="C320" i="21" l="1"/>
  <c r="E320" i="21"/>
  <c r="H320" i="21" s="1"/>
  <c r="D318" i="21"/>
  <c r="B317" i="21"/>
  <c r="F317" i="21" s="1"/>
  <c r="A317" i="21" s="1"/>
  <c r="F316" i="21"/>
  <c r="E321" i="21" l="1"/>
  <c r="C321" i="21"/>
  <c r="D319" i="21"/>
  <c r="B318" i="21"/>
  <c r="F318" i="21" s="1"/>
  <c r="A318" i="21" s="1"/>
  <c r="A316" i="21"/>
  <c r="D320" i="21" l="1"/>
  <c r="B319" i="21"/>
  <c r="F319" i="21" s="1"/>
  <c r="A319" i="21" s="1"/>
  <c r="E322" i="21"/>
  <c r="C322" i="21"/>
  <c r="C323" i="21" l="1"/>
  <c r="E323" i="21"/>
  <c r="D321" i="21"/>
  <c r="B320" i="21"/>
  <c r="C324" i="21" l="1"/>
  <c r="E324" i="21"/>
  <c r="F320" i="21"/>
  <c r="H319" i="21"/>
  <c r="D322" i="21"/>
  <c r="B321" i="21"/>
  <c r="C325" i="21" l="1"/>
  <c r="E325" i="21"/>
  <c r="F321" i="21"/>
  <c r="D323" i="21"/>
  <c r="B322" i="21"/>
  <c r="F322" i="21" s="1"/>
  <c r="A322" i="21" s="1"/>
  <c r="A320" i="21"/>
  <c r="H318" i="21"/>
  <c r="A321" i="21" l="1"/>
  <c r="D324" i="21"/>
  <c r="B323" i="21"/>
  <c r="F323" i="21" s="1"/>
  <c r="A323" i="21" s="1"/>
  <c r="E326" i="21"/>
  <c r="C326" i="21"/>
  <c r="E327" i="21" l="1"/>
  <c r="C327" i="21"/>
  <c r="D325" i="21"/>
  <c r="B324" i="21"/>
  <c r="D326" i="21" l="1"/>
  <c r="B325" i="21"/>
  <c r="F325" i="21" s="1"/>
  <c r="A325" i="21" s="1"/>
  <c r="E328" i="21"/>
  <c r="C328" i="21"/>
  <c r="F324" i="21"/>
  <c r="A324" i="21" l="1"/>
  <c r="C329" i="21"/>
  <c r="E329" i="21"/>
  <c r="D327" i="21"/>
  <c r="B326" i="21"/>
  <c r="F326" i="21" l="1"/>
  <c r="D328" i="21"/>
  <c r="B327" i="21"/>
  <c r="F327" i="21" s="1"/>
  <c r="A327" i="21" s="1"/>
  <c r="C330" i="21"/>
  <c r="E330" i="21"/>
  <c r="E331" i="21" l="1"/>
  <c r="C331" i="21"/>
  <c r="D329" i="21"/>
  <c r="B328" i="21"/>
  <c r="F328" i="21" s="1"/>
  <c r="A328" i="21" s="1"/>
  <c r="A326" i="21"/>
  <c r="E332" i="21" l="1"/>
  <c r="H332" i="21" s="1"/>
  <c r="C332" i="21"/>
  <c r="D330" i="21"/>
  <c r="B329" i="21"/>
  <c r="F329" i="21" s="1"/>
  <c r="C333" i="21" l="1"/>
  <c r="E333" i="21"/>
  <c r="D331" i="21"/>
  <c r="B330" i="21"/>
  <c r="F330" i="21" s="1"/>
  <c r="A330" i="21" s="1"/>
  <c r="A329" i="21"/>
  <c r="D332" i="21" l="1"/>
  <c r="B331" i="21"/>
  <c r="F331" i="21" s="1"/>
  <c r="A331" i="21" s="1"/>
  <c r="E334" i="21"/>
  <c r="C334" i="21"/>
  <c r="D333" i="21" l="1"/>
  <c r="B332" i="21"/>
  <c r="C335" i="21"/>
  <c r="E335" i="21"/>
  <c r="F332" i="21" l="1"/>
  <c r="H331" i="21"/>
  <c r="E336" i="21"/>
  <c r="C336" i="21"/>
  <c r="D334" i="21"/>
  <c r="B333" i="21"/>
  <c r="F333" i="21" l="1"/>
  <c r="D335" i="21"/>
  <c r="B334" i="21"/>
  <c r="F334" i="21" s="1"/>
  <c r="A334" i="21" s="1"/>
  <c r="C337" i="21"/>
  <c r="E337" i="21"/>
  <c r="A332" i="21"/>
  <c r="H330" i="21"/>
  <c r="D336" i="21" l="1"/>
  <c r="B335" i="21"/>
  <c r="F335" i="21" s="1"/>
  <c r="A335" i="21" s="1"/>
  <c r="C338" i="21"/>
  <c r="E338" i="21"/>
  <c r="A333" i="21"/>
  <c r="C339" i="21" l="1"/>
  <c r="E339" i="21"/>
  <c r="D337" i="21"/>
  <c r="B336" i="21"/>
  <c r="D338" i="21" l="1"/>
  <c r="B337" i="21"/>
  <c r="F337" i="21" s="1"/>
  <c r="A337" i="21" s="1"/>
  <c r="C340" i="21"/>
  <c r="E340" i="21"/>
  <c r="F336" i="21"/>
  <c r="C341" i="21" l="1"/>
  <c r="E341" i="21"/>
  <c r="A336" i="21"/>
  <c r="D339" i="21"/>
  <c r="B338" i="21"/>
  <c r="F338" i="21" l="1"/>
  <c r="C342" i="21"/>
  <c r="E342" i="21"/>
  <c r="D340" i="21"/>
  <c r="B339" i="21"/>
  <c r="F339" i="21" s="1"/>
  <c r="A339" i="21" s="1"/>
  <c r="C343" i="21" l="1"/>
  <c r="E343" i="21"/>
  <c r="D341" i="21"/>
  <c r="B340" i="21"/>
  <c r="F340" i="21" s="1"/>
  <c r="A340" i="21" s="1"/>
  <c r="A338" i="21"/>
  <c r="D342" i="21" l="1"/>
  <c r="B341" i="21"/>
  <c r="F341" i="21" s="1"/>
  <c r="C344" i="21"/>
  <c r="E344" i="21"/>
  <c r="H344" i="21" s="1"/>
  <c r="C345" i="21" l="1"/>
  <c r="E345" i="21"/>
  <c r="A341" i="21"/>
  <c r="D343" i="21"/>
  <c r="B342" i="21"/>
  <c r="F342" i="21" s="1"/>
  <c r="A342" i="21" s="1"/>
  <c r="E346" i="21" l="1"/>
  <c r="C346" i="21"/>
  <c r="D344" i="21"/>
  <c r="B343" i="21"/>
  <c r="F343" i="21" s="1"/>
  <c r="A343" i="21" s="1"/>
  <c r="E347" i="21" l="1"/>
  <c r="C347" i="21"/>
  <c r="D345" i="21"/>
  <c r="B344" i="21"/>
  <c r="C348" i="21" l="1"/>
  <c r="E348" i="21"/>
  <c r="F344" i="21"/>
  <c r="H343" i="21"/>
  <c r="D346" i="21"/>
  <c r="B345" i="21"/>
  <c r="A344" i="21" l="1"/>
  <c r="H342" i="21"/>
  <c r="D347" i="21"/>
  <c r="B346" i="21"/>
  <c r="F346" i="21" s="1"/>
  <c r="A346" i="21" s="1"/>
  <c r="E349" i="21"/>
  <c r="C349" i="21"/>
  <c r="F345" i="21"/>
  <c r="A345" i="21" l="1"/>
  <c r="D348" i="21"/>
  <c r="B347" i="21"/>
  <c r="F347" i="21" s="1"/>
  <c r="A347" i="21" s="1"/>
  <c r="C350" i="21"/>
  <c r="E350" i="21"/>
  <c r="C351" i="21" l="1"/>
  <c r="E351" i="21"/>
  <c r="D349" i="21"/>
  <c r="B348" i="21"/>
  <c r="D350" i="21" l="1"/>
  <c r="B349" i="21"/>
  <c r="F349" i="21" s="1"/>
  <c r="A349" i="21" s="1"/>
  <c r="C352" i="21"/>
  <c r="E352" i="21"/>
  <c r="F348" i="21"/>
  <c r="A348" i="21" l="1"/>
  <c r="C353" i="21"/>
  <c r="E353" i="21"/>
  <c r="D351" i="21"/>
  <c r="B350" i="21"/>
  <c r="F350" i="21" s="1"/>
  <c r="A350" i="21" s="1"/>
  <c r="C354" i="21" l="1"/>
  <c r="E354" i="21"/>
  <c r="D352" i="21"/>
  <c r="B351" i="21"/>
  <c r="D353" i="21" l="1"/>
  <c r="B352" i="21"/>
  <c r="F352" i="21" s="1"/>
  <c r="A352" i="21" s="1"/>
  <c r="E355" i="21"/>
  <c r="C355" i="21"/>
  <c r="F351" i="21"/>
  <c r="D354" i="21" l="1"/>
  <c r="B353" i="21"/>
  <c r="F353" i="21" s="1"/>
  <c r="A353" i="21" s="1"/>
  <c r="A351" i="21"/>
  <c r="C356" i="21"/>
  <c r="E356" i="21"/>
  <c r="H356" i="21" s="1"/>
  <c r="D355" i="21" l="1"/>
  <c r="B354" i="21"/>
  <c r="F354" i="21" s="1"/>
  <c r="A354" i="21" s="1"/>
  <c r="E357" i="21"/>
  <c r="C357" i="21"/>
  <c r="D356" i="21" l="1"/>
  <c r="B355" i="21"/>
  <c r="F355" i="21" s="1"/>
  <c r="A355" i="21" s="1"/>
  <c r="C358" i="21"/>
  <c r="E358" i="21"/>
  <c r="D357" i="21" l="1"/>
  <c r="B356" i="21"/>
  <c r="E359" i="21"/>
  <c r="C359" i="21"/>
  <c r="D358" i="21" l="1"/>
  <c r="B357" i="21"/>
  <c r="F356" i="21"/>
  <c r="H355" i="21"/>
  <c r="C360" i="21"/>
  <c r="E360" i="21"/>
  <c r="A356" i="21" l="1"/>
  <c r="H354" i="21"/>
  <c r="C361" i="21"/>
  <c r="E361" i="21"/>
  <c r="F357" i="21"/>
  <c r="D359" i="21"/>
  <c r="B358" i="21"/>
  <c r="F358" i="21" s="1"/>
  <c r="A358" i="21" s="1"/>
  <c r="C362" i="21" l="1"/>
  <c r="E362" i="21"/>
  <c r="D360" i="21"/>
  <c r="B359" i="21"/>
  <c r="F359" i="21" s="1"/>
  <c r="A359" i="21" s="1"/>
  <c r="A357" i="21"/>
  <c r="D361" i="21" l="1"/>
  <c r="B360" i="21"/>
  <c r="C363" i="21"/>
  <c r="E363" i="21"/>
  <c r="C364" i="21" l="1"/>
  <c r="E364" i="21"/>
  <c r="D362" i="21"/>
  <c r="B361" i="21"/>
  <c r="F361" i="21" s="1"/>
  <c r="A361" i="21" s="1"/>
  <c r="F360" i="21"/>
  <c r="A360" i="21" l="1"/>
  <c r="D363" i="21"/>
  <c r="B362" i="21"/>
  <c r="E365" i="21"/>
  <c r="C365" i="21"/>
  <c r="F362" i="21" l="1"/>
  <c r="D364" i="21"/>
  <c r="B363" i="21"/>
  <c r="F363" i="21" s="1"/>
  <c r="A363" i="21" s="1"/>
  <c r="E366" i="21"/>
  <c r="C366" i="21"/>
  <c r="A362" i="21" l="1"/>
  <c r="D365" i="21"/>
  <c r="B364" i="21"/>
  <c r="E367" i="21"/>
  <c r="C367" i="21"/>
  <c r="F364" i="21" l="1"/>
  <c r="D366" i="21"/>
  <c r="B365" i="21"/>
  <c r="F365" i="21" s="1"/>
  <c r="A365" i="21" s="1"/>
  <c r="C368" i="21"/>
  <c r="E368" i="21"/>
  <c r="H368" i="21" s="1"/>
  <c r="C369" i="21" l="1"/>
  <c r="E369" i="21"/>
  <c r="A364" i="21"/>
  <c r="D367" i="21"/>
  <c r="B366" i="21"/>
  <c r="F366" i="21" s="1"/>
  <c r="A366" i="21" s="1"/>
  <c r="E370" i="21" l="1"/>
  <c r="C370" i="21"/>
  <c r="D368" i="21"/>
  <c r="B367" i="21"/>
  <c r="F367" i="21" s="1"/>
  <c r="A367" i="21" s="1"/>
  <c r="E371" i="21" l="1"/>
  <c r="C371" i="21"/>
  <c r="D369" i="21"/>
  <c r="B368" i="21"/>
  <c r="E372" i="21" l="1"/>
  <c r="C372" i="21"/>
  <c r="F368" i="21"/>
  <c r="H367" i="21"/>
  <c r="D370" i="21"/>
  <c r="B369" i="21"/>
  <c r="F369" i="21" l="1"/>
  <c r="C373" i="21"/>
  <c r="E373" i="21"/>
  <c r="D371" i="21"/>
  <c r="B370" i="21"/>
  <c r="F370" i="21" s="1"/>
  <c r="A370" i="21" s="1"/>
  <c r="A368" i="21"/>
  <c r="H366" i="21"/>
  <c r="E374" i="21" l="1"/>
  <c r="C374" i="21"/>
  <c r="A369" i="21"/>
  <c r="D372" i="21"/>
  <c r="B371" i="21"/>
  <c r="C375" i="21" l="1"/>
  <c r="E375" i="21"/>
  <c r="D373" i="21"/>
  <c r="B372" i="21"/>
  <c r="F372" i="21" s="1"/>
  <c r="A372" i="21" s="1"/>
  <c r="F371" i="21"/>
  <c r="D374" i="21" l="1"/>
  <c r="B373" i="21"/>
  <c r="C376" i="21"/>
  <c r="E376" i="21"/>
  <c r="A371" i="21"/>
  <c r="E377" i="21" l="1"/>
  <c r="C377" i="21"/>
  <c r="D375" i="21"/>
  <c r="B374" i="21"/>
  <c r="F374" i="21" s="1"/>
  <c r="A374" i="21" s="1"/>
  <c r="F373" i="21"/>
  <c r="D376" i="21" l="1"/>
  <c r="B375" i="21"/>
  <c r="C378" i="21"/>
  <c r="E378" i="21"/>
  <c r="A373" i="21"/>
  <c r="C379" i="21" l="1"/>
  <c r="E379" i="21"/>
  <c r="D377" i="21"/>
  <c r="B376" i="21"/>
  <c r="F376" i="21" s="1"/>
  <c r="A376" i="21" s="1"/>
  <c r="F375" i="21"/>
  <c r="D378" i="21" l="1"/>
  <c r="B377" i="21"/>
  <c r="E380" i="21"/>
  <c r="H380" i="21" s="1"/>
  <c r="C380" i="21"/>
  <c r="A375" i="21"/>
  <c r="D379" i="21" l="1"/>
  <c r="B378" i="21"/>
  <c r="F378" i="21" s="1"/>
  <c r="A378" i="21" s="1"/>
  <c r="F377" i="21"/>
  <c r="E381" i="21"/>
  <c r="C381" i="21"/>
  <c r="D380" i="21" l="1"/>
  <c r="B379" i="21"/>
  <c r="F379" i="21" s="1"/>
  <c r="A379" i="21" s="1"/>
  <c r="C382" i="21"/>
  <c r="E382" i="21"/>
  <c r="A377" i="21"/>
  <c r="E383" i="21" l="1"/>
  <c r="C383" i="21"/>
  <c r="D381" i="21"/>
  <c r="B380" i="21"/>
  <c r="C384" i="21" l="1"/>
  <c r="E384" i="21"/>
  <c r="F380" i="21"/>
  <c r="H379" i="21"/>
  <c r="D382" i="21"/>
  <c r="B381" i="21"/>
  <c r="E385" i="21" l="1"/>
  <c r="C385" i="21"/>
  <c r="D383" i="21"/>
  <c r="B382" i="21"/>
  <c r="F382" i="21" s="1"/>
  <c r="A382" i="21" s="1"/>
  <c r="F381" i="21"/>
  <c r="A380" i="21"/>
  <c r="H378" i="21"/>
  <c r="D384" i="21" l="1"/>
  <c r="B383" i="21"/>
  <c r="A381" i="21"/>
  <c r="C386" i="21"/>
  <c r="E386" i="21"/>
  <c r="D385" i="21" l="1"/>
  <c r="B384" i="21"/>
  <c r="F384" i="21" s="1"/>
  <c r="A384" i="21" s="1"/>
  <c r="E387" i="21"/>
  <c r="C387" i="21"/>
  <c r="F383" i="21"/>
  <c r="D386" i="21" l="1"/>
  <c r="B385" i="21"/>
  <c r="F385" i="21" s="1"/>
  <c r="A385" i="21" s="1"/>
  <c r="A383" i="21"/>
  <c r="C388" i="21"/>
  <c r="E388" i="21"/>
  <c r="C389" i="21" l="1"/>
  <c r="E389" i="21"/>
  <c r="D387" i="21"/>
  <c r="B386" i="21"/>
  <c r="F386" i="21" s="1"/>
  <c r="D388" i="21" l="1"/>
  <c r="B387" i="21"/>
  <c r="F387" i="21" s="1"/>
  <c r="A387" i="21" s="1"/>
  <c r="C390" i="21"/>
  <c r="E390" i="21"/>
  <c r="A386" i="21"/>
  <c r="D389" i="21" l="1"/>
  <c r="B388" i="21"/>
  <c r="F388" i="21" s="1"/>
  <c r="A388" i="21" s="1"/>
  <c r="E391" i="21"/>
  <c r="C391" i="21"/>
  <c r="D390" i="21" l="1"/>
  <c r="B389" i="21"/>
  <c r="F389" i="21" s="1"/>
  <c r="A389" i="21" s="1"/>
  <c r="E392" i="21"/>
  <c r="H392" i="21" s="1"/>
  <c r="C392" i="21"/>
  <c r="D391" i="21" l="1"/>
  <c r="B390" i="21"/>
  <c r="F390" i="21" s="1"/>
  <c r="A390" i="21" s="1"/>
  <c r="E393" i="21"/>
  <c r="C393" i="21"/>
  <c r="D392" i="21" l="1"/>
  <c r="B391" i="21"/>
  <c r="F391" i="21" s="1"/>
  <c r="A391" i="21" s="1"/>
  <c r="C394" i="21"/>
  <c r="E394" i="21"/>
  <c r="E395" i="21" l="1"/>
  <c r="C395" i="21"/>
  <c r="D393" i="21"/>
  <c r="B392" i="21"/>
  <c r="C396" i="21" l="1"/>
  <c r="E396" i="21"/>
  <c r="F392" i="21"/>
  <c r="H391" i="21"/>
  <c r="D394" i="21"/>
  <c r="B393" i="21"/>
  <c r="C397" i="21" l="1"/>
  <c r="E397" i="21"/>
  <c r="D395" i="21"/>
  <c r="B394" i="21"/>
  <c r="F394" i="21" s="1"/>
  <c r="A394" i="21" s="1"/>
  <c r="F393" i="21"/>
  <c r="A392" i="21"/>
  <c r="H390" i="21"/>
  <c r="D396" i="21" l="1"/>
  <c r="B395" i="21"/>
  <c r="E398" i="21"/>
  <c r="C398" i="21"/>
  <c r="A393" i="21"/>
  <c r="D397" i="21" l="1"/>
  <c r="B396" i="21"/>
  <c r="F396" i="21" s="1"/>
  <c r="A396" i="21" s="1"/>
  <c r="F395" i="21"/>
  <c r="C399" i="21"/>
  <c r="E399" i="21"/>
  <c r="D398" i="21" l="1"/>
  <c r="B397" i="21"/>
  <c r="F397" i="21" s="1"/>
  <c r="A397" i="21" s="1"/>
  <c r="A395" i="21"/>
  <c r="C400" i="21"/>
  <c r="E400" i="21"/>
  <c r="C401" i="21" l="1"/>
  <c r="E401" i="21"/>
  <c r="D399" i="21"/>
  <c r="B398" i="21"/>
  <c r="F398" i="21" s="1"/>
  <c r="D400" i="21" l="1"/>
  <c r="B399" i="21"/>
  <c r="F399" i="21" s="1"/>
  <c r="A399" i="21" s="1"/>
  <c r="C402" i="21"/>
  <c r="E402" i="21"/>
  <c r="A398" i="21"/>
  <c r="D401" i="21" l="1"/>
  <c r="B400" i="21"/>
  <c r="F400" i="21" s="1"/>
  <c r="A400" i="21" s="1"/>
  <c r="E403" i="21"/>
  <c r="C403" i="21"/>
  <c r="D402" i="21" l="1"/>
  <c r="B401" i="21"/>
  <c r="F401" i="21" s="1"/>
  <c r="A401" i="21" s="1"/>
  <c r="C404" i="21"/>
  <c r="E404" i="21"/>
  <c r="H404" i="21" s="1"/>
  <c r="D403" i="21" l="1"/>
  <c r="B402" i="21"/>
  <c r="F402" i="21" s="1"/>
  <c r="A402" i="21" s="1"/>
  <c r="E405" i="21"/>
  <c r="C405" i="21"/>
  <c r="D404" i="21" l="1"/>
  <c r="B403" i="21"/>
  <c r="F403" i="21" s="1"/>
  <c r="A403" i="21" s="1"/>
  <c r="E406" i="21"/>
  <c r="C406" i="21"/>
  <c r="D405" i="21" l="1"/>
  <c r="B404" i="21"/>
  <c r="C407" i="21"/>
  <c r="E407" i="21"/>
  <c r="E408" i="21" l="1"/>
  <c r="C408" i="21"/>
  <c r="D406" i="21"/>
  <c r="B405" i="21"/>
  <c r="F404" i="21"/>
  <c r="H403" i="21"/>
  <c r="E409" i="21" l="1"/>
  <c r="C409" i="21"/>
  <c r="A404" i="21"/>
  <c r="H402" i="21"/>
  <c r="F405" i="21"/>
  <c r="D407" i="21"/>
  <c r="B406" i="21"/>
  <c r="F406" i="21" s="1"/>
  <c r="A406" i="21" s="1"/>
  <c r="D408" i="21" l="1"/>
  <c r="B407" i="21"/>
  <c r="A405" i="21"/>
  <c r="C410" i="21"/>
  <c r="E410" i="21"/>
  <c r="D409" i="21" l="1"/>
  <c r="B408" i="21"/>
  <c r="F408" i="21" s="1"/>
  <c r="A408" i="21" s="1"/>
  <c r="F407" i="21"/>
  <c r="E411" i="21"/>
  <c r="C411" i="21"/>
  <c r="D410" i="21" l="1"/>
  <c r="B409" i="21"/>
  <c r="F409" i="21" s="1"/>
  <c r="A409" i="21" s="1"/>
  <c r="E412" i="21"/>
  <c r="C412" i="21"/>
  <c r="A407" i="21"/>
  <c r="D411" i="21" l="1"/>
  <c r="B410" i="21"/>
  <c r="F410" i="21" s="1"/>
  <c r="A410" i="21" s="1"/>
  <c r="E413" i="21"/>
  <c r="C413" i="21"/>
  <c r="D412" i="21" l="1"/>
  <c r="B411" i="21"/>
  <c r="F411" i="21" s="1"/>
  <c r="A411" i="21" s="1"/>
  <c r="E414" i="21"/>
  <c r="C414" i="21"/>
  <c r="D413" i="21" l="1"/>
  <c r="B412" i="21"/>
  <c r="F412" i="21" s="1"/>
  <c r="A412" i="21" s="1"/>
  <c r="C415" i="21"/>
  <c r="E415" i="21"/>
  <c r="D414" i="21" l="1"/>
  <c r="B413" i="21"/>
  <c r="F413" i="21" s="1"/>
  <c r="A413" i="21" s="1"/>
  <c r="E416" i="21"/>
  <c r="H416" i="21" s="1"/>
  <c r="C416" i="21"/>
  <c r="D415" i="21" l="1"/>
  <c r="B414" i="21"/>
  <c r="F414" i="21" s="1"/>
  <c r="A414" i="21" s="1"/>
  <c r="C417" i="21"/>
  <c r="E417" i="21"/>
  <c r="E418" i="21" l="1"/>
  <c r="C418" i="21"/>
  <c r="D416" i="21"/>
  <c r="B415" i="21"/>
  <c r="F415" i="21" s="1"/>
  <c r="A415" i="21" s="1"/>
  <c r="D417" i="21" l="1"/>
  <c r="B416" i="21"/>
  <c r="E419" i="21"/>
  <c r="C419" i="21"/>
  <c r="D418" i="21" l="1"/>
  <c r="B417" i="21"/>
  <c r="F416" i="21"/>
  <c r="H415" i="21"/>
  <c r="C420" i="21"/>
  <c r="E420" i="21"/>
  <c r="A416" i="21" l="1"/>
  <c r="H414" i="21"/>
  <c r="E421" i="21"/>
  <c r="C421" i="21"/>
  <c r="F417" i="21"/>
  <c r="D419" i="21"/>
  <c r="B418" i="21"/>
  <c r="F418" i="21" s="1"/>
  <c r="A418" i="21" s="1"/>
  <c r="D420" i="21" l="1"/>
  <c r="B419" i="21"/>
  <c r="F419" i="21" s="1"/>
  <c r="A419" i="21" s="1"/>
  <c r="A417" i="21"/>
  <c r="E422" i="21"/>
  <c r="C422" i="21"/>
  <c r="E423" i="21" l="1"/>
  <c r="C423" i="21"/>
  <c r="D421" i="21"/>
  <c r="B420" i="21"/>
  <c r="F420" i="21" s="1"/>
  <c r="D422" i="21" l="1"/>
  <c r="B421" i="21"/>
  <c r="F421" i="21" s="1"/>
  <c r="A421" i="21" s="1"/>
  <c r="E424" i="21"/>
  <c r="C424" i="21"/>
  <c r="A420" i="21"/>
  <c r="D423" i="21" l="1"/>
  <c r="B422" i="21"/>
  <c r="F422" i="21" s="1"/>
  <c r="A422" i="21" s="1"/>
  <c r="C425" i="21"/>
  <c r="E425" i="21"/>
  <c r="D424" i="21" l="1"/>
  <c r="B423" i="21"/>
  <c r="F423" i="21" s="1"/>
  <c r="A423" i="21" s="1"/>
  <c r="C426" i="21"/>
  <c r="E426" i="21"/>
  <c r="D425" i="21" l="1"/>
  <c r="B424" i="21"/>
  <c r="F424" i="21" s="1"/>
  <c r="A424" i="21" s="1"/>
  <c r="E427" i="21"/>
  <c r="C427" i="21"/>
  <c r="D426" i="21" l="1"/>
  <c r="B425" i="21"/>
  <c r="F425" i="21" s="1"/>
  <c r="A425" i="21" s="1"/>
  <c r="E428" i="21"/>
  <c r="H428" i="21" s="1"/>
  <c r="C428" i="21"/>
  <c r="D427" i="21" l="1"/>
  <c r="B426" i="21"/>
  <c r="F426" i="21" s="1"/>
  <c r="A426" i="21" s="1"/>
  <c r="C429" i="21"/>
  <c r="E429" i="21"/>
  <c r="E430" i="21" l="1"/>
  <c r="C430" i="21"/>
  <c r="D428" i="21"/>
  <c r="B427" i="21"/>
  <c r="F427" i="21" s="1"/>
  <c r="A427" i="21" s="1"/>
  <c r="D429" i="21" l="1"/>
  <c r="B428" i="21"/>
  <c r="E431" i="21"/>
  <c r="C431" i="21"/>
  <c r="D430" i="21" l="1"/>
  <c r="B429" i="21"/>
  <c r="F428" i="21"/>
  <c r="H427" i="21"/>
  <c r="E432" i="21"/>
  <c r="C432" i="21"/>
  <c r="E433" i="21" l="1"/>
  <c r="C433" i="21"/>
  <c r="A428" i="21"/>
  <c r="H426" i="21"/>
  <c r="F429" i="21"/>
  <c r="D431" i="21"/>
  <c r="B430" i="21"/>
  <c r="F430" i="21" s="1"/>
  <c r="A430" i="21" s="1"/>
  <c r="D432" i="21" l="1"/>
  <c r="B431" i="21"/>
  <c r="C434" i="21"/>
  <c r="E434" i="21"/>
  <c r="A429" i="21"/>
  <c r="C435" i="21" l="1"/>
  <c r="E435" i="21"/>
  <c r="D433" i="21"/>
  <c r="B432" i="21"/>
  <c r="F432" i="21" s="1"/>
  <c r="A432" i="21" s="1"/>
  <c r="F431" i="21"/>
  <c r="D434" i="21" l="1"/>
  <c r="B433" i="21"/>
  <c r="C436" i="21"/>
  <c r="E436" i="21"/>
  <c r="A431" i="21"/>
  <c r="C437" i="21" l="1"/>
  <c r="E437" i="21"/>
  <c r="D435" i="21"/>
  <c r="B434" i="21"/>
  <c r="F434" i="21" s="1"/>
  <c r="A434" i="21" s="1"/>
  <c r="F433" i="21"/>
  <c r="D436" i="21" l="1"/>
  <c r="B435" i="21"/>
  <c r="E438" i="21"/>
  <c r="C438" i="21"/>
  <c r="A433" i="21"/>
  <c r="D437" i="21" l="1"/>
  <c r="B436" i="21"/>
  <c r="F436" i="21" s="1"/>
  <c r="A436" i="21" s="1"/>
  <c r="F435" i="21"/>
  <c r="C439" i="21"/>
  <c r="E439" i="21"/>
  <c r="D438" i="21" l="1"/>
  <c r="B437" i="21"/>
  <c r="F437" i="21" s="1"/>
  <c r="A437" i="21" s="1"/>
  <c r="A435" i="21"/>
  <c r="C440" i="21"/>
  <c r="E440" i="21"/>
  <c r="H440" i="21" s="1"/>
  <c r="E441" i="21" l="1"/>
  <c r="C441" i="21"/>
  <c r="D439" i="21"/>
  <c r="B438" i="21"/>
  <c r="F438" i="21" s="1"/>
  <c r="D440" i="21" l="1"/>
  <c r="B439" i="21"/>
  <c r="F439" i="21" s="1"/>
  <c r="A439" i="21" s="1"/>
  <c r="E442" i="21"/>
  <c r="C442" i="21"/>
  <c r="A438" i="21"/>
  <c r="D441" i="21" l="1"/>
  <c r="B440" i="21"/>
  <c r="C443" i="21"/>
  <c r="E443" i="21"/>
  <c r="E444" i="21" l="1"/>
  <c r="C444" i="21"/>
  <c r="D442" i="21"/>
  <c r="B441" i="21"/>
  <c r="F440" i="21"/>
  <c r="H439" i="21"/>
  <c r="C445" i="21" l="1"/>
  <c r="E445" i="21"/>
  <c r="A440" i="21"/>
  <c r="H438" i="21"/>
  <c r="F441" i="21"/>
  <c r="D443" i="21"/>
  <c r="B442" i="21"/>
  <c r="F442" i="21" s="1"/>
  <c r="A442" i="21" s="1"/>
  <c r="D444" i="21" l="1"/>
  <c r="B443" i="21"/>
  <c r="C446" i="21"/>
  <c r="E446" i="21"/>
  <c r="A441" i="21"/>
  <c r="C447" i="21" l="1"/>
  <c r="E447" i="21"/>
  <c r="D445" i="21"/>
  <c r="B444" i="21"/>
  <c r="F444" i="21" s="1"/>
  <c r="A444" i="21" s="1"/>
  <c r="F443" i="21"/>
  <c r="D446" i="21" l="1"/>
  <c r="B445" i="21"/>
  <c r="E448" i="21"/>
  <c r="C448" i="21"/>
  <c r="A443" i="21"/>
  <c r="D447" i="21" l="1"/>
  <c r="B446" i="21"/>
  <c r="F446" i="21" s="1"/>
  <c r="A446" i="21" s="1"/>
  <c r="F445" i="21"/>
  <c r="E449" i="21"/>
  <c r="C449" i="21"/>
  <c r="D448" i="21" l="1"/>
  <c r="B447" i="21"/>
  <c r="F447" i="21" s="1"/>
  <c r="A447" i="21" s="1"/>
  <c r="E450" i="21"/>
  <c r="C450" i="21"/>
  <c r="A445" i="21"/>
  <c r="D449" i="21" l="1"/>
  <c r="B448" i="21"/>
  <c r="F448" i="21" s="1"/>
  <c r="A448" i="21" s="1"/>
  <c r="E451" i="21"/>
  <c r="C451" i="21"/>
  <c r="D450" i="21" l="1"/>
  <c r="B449" i="21"/>
  <c r="F449" i="21" s="1"/>
  <c r="A449" i="21" s="1"/>
  <c r="E452" i="21"/>
  <c r="H452" i="21" s="1"/>
  <c r="C452" i="21"/>
  <c r="D451" i="21" l="1"/>
  <c r="B450" i="21"/>
  <c r="F450" i="21" s="1"/>
  <c r="A450" i="21" s="1"/>
  <c r="E453" i="21"/>
  <c r="C453" i="21"/>
  <c r="D452" i="21" l="1"/>
  <c r="B451" i="21"/>
  <c r="F451" i="21" s="1"/>
  <c r="A451" i="21" s="1"/>
  <c r="C454" i="21"/>
  <c r="E454" i="21"/>
  <c r="E455" i="21" l="1"/>
  <c r="C455" i="21"/>
  <c r="D453" i="21"/>
  <c r="B452" i="21"/>
  <c r="C456" i="21" l="1"/>
  <c r="E456" i="21"/>
  <c r="F452" i="21"/>
  <c r="H451" i="21"/>
  <c r="D454" i="21"/>
  <c r="B453" i="21"/>
  <c r="C457" i="21" l="1"/>
  <c r="E457" i="21"/>
  <c r="D455" i="21"/>
  <c r="B454" i="21"/>
  <c r="F454" i="21" s="1"/>
  <c r="A454" i="21" s="1"/>
  <c r="F453" i="21"/>
  <c r="A452" i="21"/>
  <c r="H450" i="21"/>
  <c r="D456" i="21" l="1"/>
  <c r="B455" i="21"/>
  <c r="E458" i="21"/>
  <c r="C458" i="21"/>
  <c r="A453" i="21"/>
  <c r="D457" i="21" l="1"/>
  <c r="B456" i="21"/>
  <c r="F456" i="21" s="1"/>
  <c r="A456" i="21" s="1"/>
  <c r="F455" i="21"/>
  <c r="E459" i="21"/>
  <c r="C459" i="21"/>
  <c r="D458" i="21" l="1"/>
  <c r="B457" i="21"/>
  <c r="F457" i="21" s="1"/>
  <c r="A457" i="21" s="1"/>
  <c r="C460" i="21"/>
  <c r="E460" i="21"/>
  <c r="A455" i="21"/>
  <c r="D459" i="21" l="1"/>
  <c r="B458" i="21"/>
  <c r="F458" i="21" s="1"/>
  <c r="A458" i="21" s="1"/>
  <c r="C461" i="21"/>
  <c r="E461" i="21"/>
  <c r="D460" i="21" l="1"/>
  <c r="B459" i="21"/>
  <c r="F459" i="21" s="1"/>
  <c r="A459" i="21" s="1"/>
  <c r="C462" i="21"/>
  <c r="E462" i="21"/>
  <c r="C463" i="21" l="1"/>
  <c r="E463" i="21"/>
  <c r="D461" i="21"/>
  <c r="B460" i="21"/>
  <c r="F460" i="21" s="1"/>
  <c r="A460" i="21" s="1"/>
  <c r="D462" i="21" l="1"/>
  <c r="B461" i="21"/>
  <c r="F461" i="21" s="1"/>
  <c r="A461" i="21" s="1"/>
  <c r="E464" i="21"/>
  <c r="H464" i="21" s="1"/>
  <c r="C464" i="21"/>
  <c r="C465" i="21" l="1"/>
  <c r="E465" i="21"/>
  <c r="D463" i="21"/>
  <c r="B462" i="21"/>
  <c r="F462" i="21" s="1"/>
  <c r="A462" i="21" s="1"/>
  <c r="D464" i="21" l="1"/>
  <c r="B463" i="21"/>
  <c r="F463" i="21" s="1"/>
  <c r="A463" i="21" s="1"/>
  <c r="E466" i="21"/>
  <c r="C466" i="21"/>
  <c r="C467" i="21" l="1"/>
  <c r="E467" i="21"/>
  <c r="D465" i="21"/>
  <c r="B464" i="21"/>
  <c r="E468" i="21" l="1"/>
  <c r="C468" i="21"/>
  <c r="F464" i="21"/>
  <c r="H463" i="21"/>
  <c r="D466" i="21"/>
  <c r="B465" i="21"/>
  <c r="D467" i="21" l="1"/>
  <c r="B466" i="21"/>
  <c r="F466" i="21" s="1"/>
  <c r="A466" i="21" s="1"/>
  <c r="F465" i="21"/>
  <c r="E469" i="21"/>
  <c r="C469" i="21"/>
  <c r="A464" i="21"/>
  <c r="H462" i="21"/>
  <c r="C470" i="21" l="1"/>
  <c r="E470" i="21"/>
  <c r="A465" i="21"/>
  <c r="D468" i="21"/>
  <c r="B467" i="21"/>
  <c r="F467" i="21" l="1"/>
  <c r="C471" i="21"/>
  <c r="E471" i="21"/>
  <c r="D469" i="21"/>
  <c r="B468" i="21"/>
  <c r="F468" i="21" s="1"/>
  <c r="A468" i="21" s="1"/>
  <c r="E472" i="21" l="1"/>
  <c r="C472" i="21"/>
  <c r="D470" i="21"/>
  <c r="B469" i="21"/>
  <c r="F469" i="21" s="1"/>
  <c r="A469" i="21" s="1"/>
  <c r="A467" i="21"/>
  <c r="D471" i="21" l="1"/>
  <c r="B470" i="21"/>
  <c r="E473" i="21"/>
  <c r="C473" i="21"/>
  <c r="E474" i="21" l="1"/>
  <c r="C474" i="21"/>
  <c r="F470" i="21"/>
  <c r="D472" i="21"/>
  <c r="B471" i="21"/>
  <c r="F471" i="21" s="1"/>
  <c r="A471" i="21" s="1"/>
  <c r="A470" i="21" l="1"/>
  <c r="C475" i="21"/>
  <c r="E475" i="21"/>
  <c r="D473" i="21"/>
  <c r="B472" i="21"/>
  <c r="F472" i="21" s="1"/>
  <c r="A472" i="21" s="1"/>
  <c r="C476" i="21" l="1"/>
  <c r="E476" i="21"/>
  <c r="D474" i="21"/>
  <c r="B473" i="21"/>
  <c r="F473" i="21" s="1"/>
  <c r="D475" i="21" l="1"/>
  <c r="B474" i="21"/>
  <c r="F474" i="21" s="1"/>
  <c r="A474" i="21" s="1"/>
  <c r="E477" i="21"/>
  <c r="H476" i="21"/>
  <c r="C477" i="21"/>
  <c r="A473" i="21"/>
  <c r="D476" i="21" l="1"/>
  <c r="B475" i="21"/>
  <c r="F475" i="21" s="1"/>
  <c r="A475" i="21" s="1"/>
  <c r="I3" i="21"/>
  <c r="G479" i="21"/>
  <c r="D477" i="21" l="1"/>
  <c r="B476" i="21"/>
  <c r="F476" i="21" l="1"/>
  <c r="B477" i="21"/>
  <c r="H475" i="21"/>
  <c r="C3" i="21" l="1"/>
  <c r="G478" i="21"/>
  <c r="G477" i="21" s="1"/>
  <c r="A476" i="21"/>
  <c r="F477" i="21"/>
  <c r="H474" i="21"/>
</calcChain>
</file>

<file path=xl/comments1.xml><?xml version="1.0" encoding="utf-8"?>
<comments xmlns="http://schemas.openxmlformats.org/spreadsheetml/2006/main">
  <authors>
    <author>sugizaki199929</author>
  </authors>
  <commentList>
    <comment ref="P11" authorId="0" shapeId="0">
      <text>
        <r>
          <rPr>
            <b/>
            <sz val="9"/>
            <color indexed="81"/>
            <rFont val="ＭＳ Ｐゴシック"/>
            <family val="3"/>
            <charset val="128"/>
          </rPr>
          <t>○原則：</t>
        </r>
        <r>
          <rPr>
            <b/>
            <sz val="10"/>
            <color indexed="81"/>
            <rFont val="ＭＳ Ｐゴシック"/>
            <family val="3"/>
            <charset val="128"/>
          </rPr>
          <t>20年以内</t>
        </r>
        <r>
          <rPr>
            <b/>
            <sz val="9"/>
            <color indexed="81"/>
            <rFont val="ＭＳ Ｐゴシック"/>
            <family val="3"/>
            <charset val="128"/>
          </rPr>
          <t xml:space="preserve">
（金額や構造により</t>
        </r>
        <r>
          <rPr>
            <b/>
            <sz val="10"/>
            <color indexed="81"/>
            <rFont val="ＭＳ Ｐゴシック"/>
            <family val="3"/>
            <charset val="128"/>
          </rPr>
          <t>15年以内</t>
        </r>
        <r>
          <rPr>
            <b/>
            <sz val="9"/>
            <color indexed="81"/>
            <rFont val="ＭＳ Ｐゴシック"/>
            <family val="3"/>
            <charset val="128"/>
          </rPr>
          <t>となることもあります）
○特養・養護老人ﾎｰﾑ・軽費老人ホーム（ｹｱﾊｳｽ）の
耐火構造による整備であれば</t>
        </r>
        <r>
          <rPr>
            <b/>
            <sz val="10"/>
            <color indexed="81"/>
            <rFont val="ＭＳ Ｐゴシック"/>
            <family val="3"/>
            <charset val="128"/>
          </rPr>
          <t>30年以内</t>
        </r>
        <r>
          <rPr>
            <b/>
            <sz val="9"/>
            <color indexed="81"/>
            <rFont val="ＭＳ Ｐゴシック"/>
            <family val="3"/>
            <charset val="128"/>
          </rPr>
          <t xml:space="preserve">
○準耐火構造の特養ﾕﾆｯﾄであれば</t>
        </r>
        <r>
          <rPr>
            <b/>
            <sz val="10"/>
            <color indexed="81"/>
            <rFont val="ＭＳ Ｐゴシック"/>
            <family val="3"/>
            <charset val="128"/>
          </rPr>
          <t>25年以内</t>
        </r>
      </text>
    </comment>
    <comment ref="P12" authorId="0" shapeId="0">
      <text>
        <r>
          <rPr>
            <b/>
            <sz val="9"/>
            <color indexed="81"/>
            <rFont val="ＭＳ Ｐゴシック"/>
            <family val="3"/>
            <charset val="128"/>
          </rPr>
          <t>○原則：</t>
        </r>
        <r>
          <rPr>
            <b/>
            <sz val="10"/>
            <color indexed="81"/>
            <rFont val="ＭＳ Ｐゴシック"/>
            <family val="3"/>
            <charset val="128"/>
          </rPr>
          <t>24か月以内</t>
        </r>
        <r>
          <rPr>
            <b/>
            <sz val="9"/>
            <color indexed="81"/>
            <rFont val="ＭＳ Ｐゴシック"/>
            <family val="3"/>
            <charset val="128"/>
          </rPr>
          <t xml:space="preserve">
○例外：</t>
        </r>
        <r>
          <rPr>
            <b/>
            <sz val="10"/>
            <color indexed="81"/>
            <rFont val="ＭＳ Ｐゴシック"/>
            <family val="3"/>
            <charset val="128"/>
          </rPr>
          <t>36か月以内</t>
        </r>
        <r>
          <rPr>
            <b/>
            <sz val="9"/>
            <color indexed="81"/>
            <rFont val="ＭＳ Ｐゴシック"/>
            <family val="3"/>
            <charset val="128"/>
          </rPr>
          <t xml:space="preserve">
　（20年を超える償還年数が選択可能な場合）</t>
        </r>
      </text>
    </comment>
  </commentList>
</comments>
</file>

<file path=xl/sharedStrings.xml><?xml version="1.0" encoding="utf-8"?>
<sst xmlns="http://schemas.openxmlformats.org/spreadsheetml/2006/main" count="397" uniqueCount="218">
  <si>
    <t>（千円単位で入力してください）</t>
    <rPh sb="1" eb="3">
      <t>センエン</t>
    </rPh>
    <rPh sb="3" eb="5">
      <t>タンイ</t>
    </rPh>
    <rPh sb="6" eb="8">
      <t>ニュウリョク</t>
    </rPh>
    <phoneticPr fontId="11"/>
  </si>
  <si>
    <t>経営資金の借入希望額を10万円の倍数で入力→</t>
    <rPh sb="0" eb="2">
      <t>ケイエイ</t>
    </rPh>
    <rPh sb="2" eb="4">
      <t>シキン</t>
    </rPh>
    <rPh sb="5" eb="7">
      <t>カリイレ</t>
    </rPh>
    <rPh sb="7" eb="9">
      <t>キボウ</t>
    </rPh>
    <rPh sb="9" eb="10">
      <t>ガク</t>
    </rPh>
    <rPh sb="19" eb="21">
      <t>ニュウリョク</t>
    </rPh>
    <phoneticPr fontId="11"/>
  </si>
  <si>
    <t>≧</t>
    <phoneticPr fontId="11"/>
  </si>
  <si>
    <t>＝</t>
    <phoneticPr fontId="11"/>
  </si>
  <si>
    <t>％</t>
    <phoneticPr fontId="11"/>
  </si>
  <si>
    <t>×</t>
    <phoneticPr fontId="11"/>
  </si>
  <si>
    <t>経営資金借入申込金額</t>
    <rPh sb="0" eb="2">
      <t>ケイエイ</t>
    </rPh>
    <rPh sb="2" eb="4">
      <t>シキン</t>
    </rPh>
    <rPh sb="4" eb="6">
      <t>カリイレ</t>
    </rPh>
    <rPh sb="6" eb="8">
      <t>モウシコミ</t>
    </rPh>
    <rPh sb="8" eb="9">
      <t>キン</t>
    </rPh>
    <rPh sb="9" eb="10">
      <t>ガク</t>
    </rPh>
    <phoneticPr fontId="11"/>
  </si>
  <si>
    <t>借入金の上限</t>
    <rPh sb="0" eb="2">
      <t>カリイレ</t>
    </rPh>
    <rPh sb="2" eb="3">
      <t>キン</t>
    </rPh>
    <rPh sb="4" eb="6">
      <t>ジョウゲン</t>
    </rPh>
    <phoneticPr fontId="11"/>
  </si>
  <si>
    <t>融 資 率</t>
    <rPh sb="0" eb="1">
      <t>ユウ</t>
    </rPh>
    <rPh sb="2" eb="3">
      <t>シ</t>
    </rPh>
    <rPh sb="4" eb="5">
      <t>リツ</t>
    </rPh>
    <phoneticPr fontId="11"/>
  </si>
  <si>
    <t>所　要　資　金　額</t>
    <rPh sb="0" eb="1">
      <t>トコロ</t>
    </rPh>
    <rPh sb="2" eb="3">
      <t>ヨウ</t>
    </rPh>
    <rPh sb="4" eb="5">
      <t>シ</t>
    </rPh>
    <rPh sb="6" eb="7">
      <t>キン</t>
    </rPh>
    <rPh sb="8" eb="9">
      <t>ガク</t>
    </rPh>
    <phoneticPr fontId="11"/>
  </si>
  <si>
    <t>【３．経営資金】</t>
    <rPh sb="3" eb="5">
      <t>ケイエイ</t>
    </rPh>
    <rPh sb="5" eb="7">
      <t>シキン</t>
    </rPh>
    <phoneticPr fontId="11"/>
  </si>
  <si>
    <t>※特定有料老人ホームは200万円の倍数</t>
  </si>
  <si>
    <t>{(g)－(h)}×(i)</t>
    <phoneticPr fontId="11"/>
  </si>
  <si>
    <t>(i)</t>
    <phoneticPr fontId="11"/>
  </si>
  <si>
    <t>(h)</t>
    <phoneticPr fontId="11"/>
  </si>
  <si>
    <t>(g）</t>
    <phoneticPr fontId="11"/>
  </si>
  <si>
    <t>土地取得資金の借入希望額を10万円の倍数で入力→</t>
    <rPh sb="0" eb="2">
      <t>トチ</t>
    </rPh>
    <rPh sb="2" eb="4">
      <t>シュトク</t>
    </rPh>
    <rPh sb="4" eb="6">
      <t>シキン</t>
    </rPh>
    <rPh sb="7" eb="9">
      <t>カリイレ</t>
    </rPh>
    <rPh sb="9" eb="11">
      <t>キボウ</t>
    </rPh>
    <rPh sb="11" eb="12">
      <t>ガク</t>
    </rPh>
    <rPh sb="21" eb="23">
      <t>ニュウリョク</t>
    </rPh>
    <phoneticPr fontId="11"/>
  </si>
  <si>
    <t>）</t>
    <phoneticPr fontId="11"/>
  </si>
  <si>
    <t>－</t>
    <phoneticPr fontId="11"/>
  </si>
  <si>
    <t>（</t>
    <phoneticPr fontId="11"/>
  </si>
  <si>
    <t>土地の補助金額を入力→</t>
    <rPh sb="0" eb="2">
      <t>トチ</t>
    </rPh>
    <rPh sb="3" eb="5">
      <t>ホジョ</t>
    </rPh>
    <rPh sb="5" eb="7">
      <t>キンガク</t>
    </rPh>
    <rPh sb="8" eb="10">
      <t>ニュウリョク</t>
    </rPh>
    <phoneticPr fontId="11"/>
  </si>
  <si>
    <t>（按分結果です：単位は㎡）</t>
    <rPh sb="1" eb="3">
      <t>アンブン</t>
    </rPh>
    <rPh sb="3" eb="5">
      <t>ケッカ</t>
    </rPh>
    <rPh sb="8" eb="10">
      <t>タンイ</t>
    </rPh>
    <phoneticPr fontId="11"/>
  </si>
  <si>
    <t>計算結果：融資限度面積＝</t>
    <rPh sb="0" eb="2">
      <t>ケイサン</t>
    </rPh>
    <rPh sb="2" eb="4">
      <t>ケッカ</t>
    </rPh>
    <rPh sb="5" eb="7">
      <t>ユウシ</t>
    </rPh>
    <rPh sb="7" eb="9">
      <t>ゲンド</t>
    </rPh>
    <rPh sb="9" eb="11">
      <t>メンセキ</t>
    </rPh>
    <phoneticPr fontId="11"/>
  </si>
  <si>
    <t>借入申込金額(Ⅱ)</t>
    <rPh sb="0" eb="2">
      <t>カリイレ</t>
    </rPh>
    <rPh sb="2" eb="4">
      <t>モウシコミ</t>
    </rPh>
    <rPh sb="4" eb="5">
      <t>キン</t>
    </rPh>
    <rPh sb="5" eb="6">
      <t>ガク</t>
    </rPh>
    <phoneticPr fontId="11"/>
  </si>
  <si>
    <t>控除する補助金額
（土地分)</t>
    <rPh sb="0" eb="2">
      <t>コウジョ</t>
    </rPh>
    <rPh sb="4" eb="7">
      <t>ホジョキン</t>
    </rPh>
    <rPh sb="7" eb="8">
      <t>ガク</t>
    </rPh>
    <rPh sb="10" eb="12">
      <t>トチ</t>
    </rPh>
    <rPh sb="12" eb="13">
      <t>ブン</t>
    </rPh>
    <phoneticPr fontId="11"/>
  </si>
  <si>
    <t>基準事業費</t>
    <rPh sb="0" eb="2">
      <t>キジュン</t>
    </rPh>
    <rPh sb="2" eb="5">
      <t>ジギョウヒ</t>
    </rPh>
    <phoneticPr fontId="11"/>
  </si>
  <si>
    <t>（按分結果です：単位は円）</t>
    <rPh sb="1" eb="3">
      <t>アンブン</t>
    </rPh>
    <rPh sb="3" eb="5">
      <t>ケッカ</t>
    </rPh>
    <rPh sb="8" eb="10">
      <t>タンイ</t>
    </rPh>
    <rPh sb="11" eb="12">
      <t>エン</t>
    </rPh>
    <phoneticPr fontId="11"/>
  </si>
  <si>
    <t>計算結果：実際事業費欄の単価＝</t>
    <rPh sb="0" eb="2">
      <t>ケイサン</t>
    </rPh>
    <rPh sb="2" eb="4">
      <t>ケッカ</t>
    </rPh>
    <rPh sb="5" eb="7">
      <t>ジッサイ</t>
    </rPh>
    <rPh sb="7" eb="9">
      <t>ジギョウ</t>
    </rPh>
    <rPh sb="9" eb="10">
      <t>ヒ</t>
    </rPh>
    <rPh sb="10" eb="11">
      <t>ラン</t>
    </rPh>
    <rPh sb="12" eb="14">
      <t>タンカ</t>
    </rPh>
    <phoneticPr fontId="11"/>
  </si>
  <si>
    <t>計算結果：実際事業費欄の土地面積＝</t>
    <rPh sb="0" eb="2">
      <t>ケイサン</t>
    </rPh>
    <rPh sb="2" eb="4">
      <t>ケッカ</t>
    </rPh>
    <rPh sb="5" eb="7">
      <t>ジッサイ</t>
    </rPh>
    <rPh sb="7" eb="9">
      <t>ジギョウ</t>
    </rPh>
    <rPh sb="9" eb="10">
      <t>ヒ</t>
    </rPh>
    <rPh sb="10" eb="11">
      <t>ラン</t>
    </rPh>
    <rPh sb="12" eb="14">
      <t>トチ</t>
    </rPh>
    <rPh sb="14" eb="16">
      <t>メンセキ</t>
    </rPh>
    <phoneticPr fontId="11"/>
  </si>
  <si>
    <t>円/㎡</t>
    <rPh sb="0" eb="1">
      <t>エン</t>
    </rPh>
    <phoneticPr fontId="11"/>
  </si>
  <si>
    <t>単  価</t>
    <rPh sb="0" eb="1">
      <t>タン</t>
    </rPh>
    <rPh sb="3" eb="4">
      <t>アタイ</t>
    </rPh>
    <phoneticPr fontId="11"/>
  </si>
  <si>
    <t>（按分結果です：単位は千円）</t>
    <rPh sb="1" eb="3">
      <t>アンブン</t>
    </rPh>
    <rPh sb="3" eb="5">
      <t>ケッカ</t>
    </rPh>
    <rPh sb="8" eb="10">
      <t>タンイ</t>
    </rPh>
    <rPh sb="11" eb="13">
      <t>センエン</t>
    </rPh>
    <phoneticPr fontId="11"/>
  </si>
  <si>
    <t>計算結果：実際事業費欄の取得費＝</t>
    <rPh sb="0" eb="2">
      <t>ケイサン</t>
    </rPh>
    <rPh sb="2" eb="4">
      <t>ケッカ</t>
    </rPh>
    <rPh sb="5" eb="7">
      <t>ジッサイ</t>
    </rPh>
    <rPh sb="7" eb="9">
      <t>ジギョウ</t>
    </rPh>
    <rPh sb="9" eb="10">
      <t>ヒ</t>
    </rPh>
    <rPh sb="10" eb="11">
      <t>ラン</t>
    </rPh>
    <rPh sb="12" eb="14">
      <t>シュトク</t>
    </rPh>
    <rPh sb="14" eb="15">
      <t>ヒ</t>
    </rPh>
    <phoneticPr fontId="11"/>
  </si>
  <si>
    <t>㎡</t>
    <phoneticPr fontId="11"/>
  </si>
  <si>
    <t>面  積</t>
    <rPh sb="0" eb="1">
      <t>メン</t>
    </rPh>
    <rPh sb="3" eb="4">
      <t>セキ</t>
    </rPh>
    <phoneticPr fontId="11"/>
  </si>
  <si>
    <t>土地の購入金額を入力→</t>
    <rPh sb="0" eb="2">
      <t>トチ</t>
    </rPh>
    <rPh sb="3" eb="5">
      <t>コウニュウ</t>
    </rPh>
    <rPh sb="5" eb="7">
      <t>キンガク</t>
    </rPh>
    <rPh sb="8" eb="10">
      <t>ニュウリョク</t>
    </rPh>
    <phoneticPr fontId="11"/>
  </si>
  <si>
    <t>千円</t>
    <rPh sb="0" eb="2">
      <t>センエン</t>
    </rPh>
    <phoneticPr fontId="11"/>
  </si>
  <si>
    <t>（小数点2桁まで入力してください)</t>
    <rPh sb="1" eb="4">
      <t>ショウスウテン</t>
    </rPh>
    <rPh sb="5" eb="6">
      <t>ケタ</t>
    </rPh>
    <rPh sb="8" eb="10">
      <t>ニュウリョク</t>
    </rPh>
    <phoneticPr fontId="11"/>
  </si>
  <si>
    <t>土地の購入面積を入力→</t>
    <rPh sb="0" eb="2">
      <t>トチ</t>
    </rPh>
    <rPh sb="3" eb="5">
      <t>コウニュウ</t>
    </rPh>
    <rPh sb="5" eb="7">
      <t>メンセキ</t>
    </rPh>
    <rPh sb="8" eb="10">
      <t>ニュウリョク</t>
    </rPh>
    <phoneticPr fontId="11"/>
  </si>
  <si>
    <t>取得費</t>
    <rPh sb="0" eb="2">
      <t>シュトク</t>
    </rPh>
    <rPh sb="2" eb="3">
      <t>ヒ</t>
    </rPh>
    <phoneticPr fontId="11"/>
  </si>
  <si>
    <t>建物の借入申込施設の延床面積を入力→</t>
    <phoneticPr fontId="11"/>
  </si>
  <si>
    <t>参考(全体分)</t>
    <rPh sb="0" eb="2">
      <t>サンコウ</t>
    </rPh>
    <rPh sb="3" eb="5">
      <t>ゼンタイ</t>
    </rPh>
    <rPh sb="5" eb="6">
      <t>ブン</t>
    </rPh>
    <phoneticPr fontId="11"/>
  </si>
  <si>
    <t>融資限度面積</t>
    <rPh sb="0" eb="2">
      <t>ユウシ</t>
    </rPh>
    <rPh sb="2" eb="4">
      <t>ゲンド</t>
    </rPh>
    <rPh sb="4" eb="6">
      <t>メンセキ</t>
    </rPh>
    <phoneticPr fontId="11"/>
  </si>
  <si>
    <t>実際事業費</t>
    <rPh sb="0" eb="2">
      <t>ジッサイ</t>
    </rPh>
    <rPh sb="2" eb="5">
      <t>ジギョウヒ</t>
    </rPh>
    <phoneticPr fontId="11"/>
  </si>
  <si>
    <t>区     分</t>
    <rPh sb="0" eb="1">
      <t>ク</t>
    </rPh>
    <rPh sb="6" eb="7">
      <t>ブン</t>
    </rPh>
    <phoneticPr fontId="11"/>
  </si>
  <si>
    <t>建物の延床面積を入力→</t>
    <rPh sb="0" eb="2">
      <t>タテモノ</t>
    </rPh>
    <rPh sb="3" eb="4">
      <t>ノベ</t>
    </rPh>
    <rPh sb="4" eb="5">
      <t>ユカ</t>
    </rPh>
    <rPh sb="5" eb="7">
      <t>メンセキ</t>
    </rPh>
    <rPh sb="8" eb="10">
      <t>ニュウリョク</t>
    </rPh>
    <phoneticPr fontId="11"/>
  </si>
  <si>
    <t>融資対象事業に係る建物の延べ床面積：</t>
    <rPh sb="0" eb="2">
      <t>ユウシ</t>
    </rPh>
    <rPh sb="2" eb="4">
      <t>タイショウ</t>
    </rPh>
    <rPh sb="4" eb="6">
      <t>ジギョウ</t>
    </rPh>
    <rPh sb="7" eb="8">
      <t>カカ</t>
    </rPh>
    <rPh sb="9" eb="11">
      <t>タテモノ</t>
    </rPh>
    <rPh sb="12" eb="13">
      <t>ノ</t>
    </rPh>
    <rPh sb="14" eb="17">
      <t>ユカメンセキ</t>
    </rPh>
    <phoneticPr fontId="11"/>
  </si>
  <si>
    <t>【２．土地取得資金】</t>
    <rPh sb="3" eb="5">
      <t>トチ</t>
    </rPh>
    <rPh sb="5" eb="7">
      <t>シュトク</t>
    </rPh>
    <rPh sb="7" eb="9">
      <t>シキン</t>
    </rPh>
    <phoneticPr fontId="11"/>
  </si>
  <si>
    <t>(注)無利子分の算出における基準事業費：控除する補助金等のうち無利子分対象額に３分の４を乗じた額</t>
    <rPh sb="1" eb="2">
      <t>チュウ</t>
    </rPh>
    <rPh sb="3" eb="6">
      <t>ムリシ</t>
    </rPh>
    <rPh sb="6" eb="7">
      <t>ブン</t>
    </rPh>
    <rPh sb="8" eb="10">
      <t>サンシュツ</t>
    </rPh>
    <rPh sb="14" eb="16">
      <t>キジュン</t>
    </rPh>
    <rPh sb="16" eb="19">
      <t>ジギョウヒ</t>
    </rPh>
    <rPh sb="20" eb="22">
      <t>コウジョ</t>
    </rPh>
    <rPh sb="24" eb="28">
      <t>ホジョキントウ</t>
    </rPh>
    <rPh sb="31" eb="34">
      <t>ムリシ</t>
    </rPh>
    <rPh sb="34" eb="35">
      <t>ブン</t>
    </rPh>
    <rPh sb="35" eb="37">
      <t>タイショウ</t>
    </rPh>
    <rPh sb="37" eb="38">
      <t>ガク</t>
    </rPh>
    <rPh sb="40" eb="41">
      <t>ブン</t>
    </rPh>
    <rPh sb="44" eb="45">
      <t>ジョウ</t>
    </rPh>
    <rPh sb="47" eb="48">
      <t>ガク</t>
    </rPh>
    <phoneticPr fontId="11"/>
  </si>
  <si>
    <t>{(d)－(e)}×(f)</t>
    <phoneticPr fontId="11"/>
  </si>
  <si>
    <t>(f)</t>
    <phoneticPr fontId="11"/>
  </si>
  <si>
    <t>(e)</t>
    <phoneticPr fontId="11"/>
  </si>
  <si>
    <t>(d）</t>
    <phoneticPr fontId="11"/>
  </si>
  <si>
    <r>
      <t>補助金等のうち無利子分対象額</t>
    </r>
    <r>
      <rPr>
        <sz val="8"/>
        <rFont val="ＭＳ Ｐ明朝"/>
        <family val="1"/>
        <charset val="128"/>
      </rPr>
      <t>(※)</t>
    </r>
    <r>
      <rPr>
        <sz val="9"/>
        <rFont val="ＭＳ Ｐ明朝"/>
        <family val="1"/>
        <charset val="128"/>
      </rPr>
      <t>を入力→</t>
    </r>
    <rPh sb="0" eb="3">
      <t>ホジョキン</t>
    </rPh>
    <rPh sb="3" eb="4">
      <t>トウ</t>
    </rPh>
    <rPh sb="7" eb="10">
      <t>ムリシ</t>
    </rPh>
    <rPh sb="10" eb="11">
      <t>ブン</t>
    </rPh>
    <rPh sb="11" eb="13">
      <t>タイショウ</t>
    </rPh>
    <rPh sb="13" eb="14">
      <t>ガク</t>
    </rPh>
    <rPh sb="18" eb="20">
      <t>ニュウリョク</t>
    </rPh>
    <phoneticPr fontId="11"/>
  </si>
  <si>
    <t>※特定有料老人ホームは200万円の倍数</t>
    <rPh sb="1" eb="3">
      <t>トクテイ</t>
    </rPh>
    <rPh sb="3" eb="5">
      <t>ユウリョウ</t>
    </rPh>
    <rPh sb="5" eb="7">
      <t>ロウジン</t>
    </rPh>
    <rPh sb="14" eb="16">
      <t>マンエン</t>
    </rPh>
    <rPh sb="17" eb="19">
      <t>バイスウ</t>
    </rPh>
    <phoneticPr fontId="2"/>
  </si>
  <si>
    <t>{(a)－(b)}×(c)</t>
    <phoneticPr fontId="11"/>
  </si>
  <si>
    <t>(c)</t>
    <phoneticPr fontId="11"/>
  </si>
  <si>
    <t>(b)</t>
    <phoneticPr fontId="11"/>
  </si>
  <si>
    <t>(a）</t>
    <phoneticPr fontId="11"/>
  </si>
  <si>
    <t>建築資金の借入希望額を10万円の倍数で入力→</t>
    <rPh sb="0" eb="2">
      <t>ケンチク</t>
    </rPh>
    <rPh sb="2" eb="4">
      <t>シキン</t>
    </rPh>
    <rPh sb="5" eb="7">
      <t>カリイレ</t>
    </rPh>
    <rPh sb="7" eb="9">
      <t>キボウ</t>
    </rPh>
    <rPh sb="9" eb="10">
      <t>ガク</t>
    </rPh>
    <rPh sb="19" eb="21">
      <t>ニュウリョク</t>
    </rPh>
    <phoneticPr fontId="11"/>
  </si>
  <si>
    <t>借入申込金額(Ⅰ)</t>
    <rPh sb="0" eb="2">
      <t>カリイレ</t>
    </rPh>
    <rPh sb="2" eb="4">
      <t>モウシコミ</t>
    </rPh>
    <rPh sb="4" eb="5">
      <t>キン</t>
    </rPh>
    <rPh sb="5" eb="6">
      <t>ガク</t>
    </rPh>
    <phoneticPr fontId="11"/>
  </si>
  <si>
    <t>控除する補助金額</t>
    <rPh sb="0" eb="2">
      <t>コウジョ</t>
    </rPh>
    <rPh sb="4" eb="7">
      <t>ホジョキン</t>
    </rPh>
    <rPh sb="7" eb="8">
      <t>ガク</t>
    </rPh>
    <phoneticPr fontId="11"/>
  </si>
  <si>
    <r>
      <t xml:space="preserve">基準事業費
</t>
    </r>
    <r>
      <rPr>
        <sz val="7"/>
        <rFont val="ＭＳ 明朝"/>
        <family val="1"/>
        <charset val="128"/>
      </rPr>
      <t>（（A)と(B)のいずれか低い額）</t>
    </r>
    <rPh sb="0" eb="2">
      <t>キジュン</t>
    </rPh>
    <rPh sb="2" eb="5">
      <t>ジギョウヒ</t>
    </rPh>
    <rPh sb="19" eb="20">
      <t>ヒク</t>
    </rPh>
    <rPh sb="21" eb="22">
      <t>ガク</t>
    </rPh>
    <phoneticPr fontId="11"/>
  </si>
  <si>
    <t>（２）機構借入金の算出（下段はうち無利子分の算出）</t>
    <rPh sb="3" eb="5">
      <t>キコウ</t>
    </rPh>
    <rPh sb="5" eb="7">
      <t>カリイレ</t>
    </rPh>
    <rPh sb="7" eb="8">
      <t>キン</t>
    </rPh>
    <rPh sb="9" eb="11">
      <t>サンシュツ</t>
    </rPh>
    <rPh sb="12" eb="14">
      <t>ゲダン</t>
    </rPh>
    <rPh sb="17" eb="20">
      <t>ムリシ</t>
    </rPh>
    <rPh sb="20" eb="21">
      <t>ブン</t>
    </rPh>
    <rPh sb="22" eb="24">
      <t>サンシュツ</t>
    </rPh>
    <phoneticPr fontId="11"/>
  </si>
  <si>
    <t>今次計画に対して受ける補助金及び交付金総額</t>
    <rPh sb="0" eb="2">
      <t>コンジ</t>
    </rPh>
    <rPh sb="2" eb="4">
      <t>ケイカク</t>
    </rPh>
    <rPh sb="5" eb="6">
      <t>タイ</t>
    </rPh>
    <rPh sb="8" eb="9">
      <t>ウ</t>
    </rPh>
    <rPh sb="11" eb="14">
      <t>ホジョキン</t>
    </rPh>
    <rPh sb="14" eb="15">
      <t>オヨ</t>
    </rPh>
    <rPh sb="16" eb="18">
      <t>コウフ</t>
    </rPh>
    <rPh sb="18" eb="19">
      <t>キン</t>
    </rPh>
    <rPh sb="19" eb="21">
      <t>ソウガク</t>
    </rPh>
    <phoneticPr fontId="11"/>
  </si>
  <si>
    <t>民間補助金⑥</t>
    <rPh sb="0" eb="2">
      <t>ミンカン</t>
    </rPh>
    <rPh sb="2" eb="5">
      <t>ホジョキン</t>
    </rPh>
    <phoneticPr fontId="11"/>
  </si>
  <si>
    <t>自治体の単独（上積）補助金⑤</t>
    <rPh sb="0" eb="3">
      <t>ジチタイ</t>
    </rPh>
    <rPh sb="4" eb="6">
      <t>タンドク</t>
    </rPh>
    <rPh sb="7" eb="9">
      <t>ウワヅ</t>
    </rPh>
    <rPh sb="10" eb="13">
      <t>ホジョキン</t>
    </rPh>
    <phoneticPr fontId="11"/>
  </si>
  <si>
    <t>＝(</t>
    <phoneticPr fontId="11"/>
  </si>
  <si>
    <t>）×</t>
    <phoneticPr fontId="11"/>
  </si>
  <si>
    <t>②の対象事業に対する自治体からの交付決定額
④</t>
    <rPh sb="2" eb="4">
      <t>タイショウ</t>
    </rPh>
    <rPh sb="4" eb="6">
      <t>ジギョウ</t>
    </rPh>
    <rPh sb="7" eb="8">
      <t>タイ</t>
    </rPh>
    <rPh sb="10" eb="13">
      <t>ジチタイ</t>
    </rPh>
    <rPh sb="16" eb="18">
      <t>コウフ</t>
    </rPh>
    <rPh sb="18" eb="20">
      <t>ケッテイ</t>
    </rPh>
    <rPh sb="20" eb="21">
      <t>ガク</t>
    </rPh>
    <phoneticPr fontId="11"/>
  </si>
  <si>
    <t>控除対象交付金額の上限
③</t>
    <rPh sb="0" eb="2">
      <t>コウジョ</t>
    </rPh>
    <rPh sb="2" eb="4">
      <t>タイショウ</t>
    </rPh>
    <rPh sb="4" eb="6">
      <t>コウフ</t>
    </rPh>
    <rPh sb="6" eb="8">
      <t>キンガク</t>
    </rPh>
    <rPh sb="9" eb="11">
      <t>ジョウゲン</t>
    </rPh>
    <phoneticPr fontId="11"/>
  </si>
  <si>
    <t>（１）控除する補助金・交付金の算出</t>
    <rPh sb="3" eb="5">
      <t>コウジョ</t>
    </rPh>
    <rPh sb="7" eb="10">
      <t>ホジョキン</t>
    </rPh>
    <rPh sb="11" eb="14">
      <t>コウフキン</t>
    </rPh>
    <rPh sb="15" eb="17">
      <t>サンシュツ</t>
    </rPh>
    <phoneticPr fontId="11"/>
  </si>
  <si>
    <t>《借入申込金額の算定》</t>
    <rPh sb="1" eb="3">
      <t>カリイレ</t>
    </rPh>
    <rPh sb="3" eb="5">
      <t>モウシコミ</t>
    </rPh>
    <rPh sb="5" eb="6">
      <t>キン</t>
    </rPh>
    <rPh sb="6" eb="7">
      <t>ガク</t>
    </rPh>
    <rPh sb="8" eb="10">
      <t>サンテイ</t>
    </rPh>
    <phoneticPr fontId="11"/>
  </si>
  <si>
    <t>合　計</t>
    <rPh sb="0" eb="1">
      <t>ゴウ</t>
    </rPh>
    <rPh sb="2" eb="3">
      <t>ケイ</t>
    </rPh>
    <phoneticPr fontId="11"/>
  </si>
  <si>
    <t>←　左欄の施設種類、定員数、単価に直接入力。金額は自動計算</t>
    <rPh sb="2" eb="3">
      <t>サ</t>
    </rPh>
    <rPh sb="3" eb="4">
      <t>ラン</t>
    </rPh>
    <rPh sb="5" eb="7">
      <t>シセツ</t>
    </rPh>
    <rPh sb="7" eb="9">
      <t>シュルイ</t>
    </rPh>
    <rPh sb="10" eb="13">
      <t>テイインスウ</t>
    </rPh>
    <rPh sb="14" eb="16">
      <t>タンカ</t>
    </rPh>
    <rPh sb="17" eb="19">
      <t>チョクセツ</t>
    </rPh>
    <rPh sb="19" eb="21">
      <t>ニュウリョク</t>
    </rPh>
    <rPh sb="22" eb="24">
      <t>キンガク</t>
    </rPh>
    <rPh sb="25" eb="27">
      <t>ジドウ</t>
    </rPh>
    <rPh sb="27" eb="29">
      <t>ケイサン</t>
    </rPh>
    <phoneticPr fontId="11"/>
  </si>
  <si>
    <t>金額</t>
    <rPh sb="0" eb="2">
      <t>キンガク</t>
    </rPh>
    <phoneticPr fontId="11"/>
  </si>
  <si>
    <t>単価</t>
    <rPh sb="0" eb="2">
      <t>タンカ</t>
    </rPh>
    <phoneticPr fontId="11"/>
  </si>
  <si>
    <t>定員数・施設数</t>
    <rPh sb="0" eb="2">
      <t>テイイン</t>
    </rPh>
    <rPh sb="2" eb="3">
      <t>スウ</t>
    </rPh>
    <rPh sb="4" eb="6">
      <t>シセツ</t>
    </rPh>
    <rPh sb="6" eb="7">
      <t>スウ</t>
    </rPh>
    <phoneticPr fontId="11"/>
  </si>
  <si>
    <t>仮設金額</t>
    <rPh sb="0" eb="1">
      <t>カリ</t>
    </rPh>
    <rPh sb="1" eb="2">
      <t>セツ</t>
    </rPh>
    <rPh sb="2" eb="4">
      <t>キンガク</t>
    </rPh>
    <phoneticPr fontId="11"/>
  </si>
  <si>
    <t>解体金額</t>
    <rPh sb="0" eb="1">
      <t>カイ</t>
    </rPh>
    <rPh sb="1" eb="2">
      <t>カラダ</t>
    </rPh>
    <rPh sb="2" eb="4">
      <t>キンガク</t>
    </rPh>
    <phoneticPr fontId="11"/>
  </si>
  <si>
    <t>大型設備等金額</t>
    <rPh sb="0" eb="2">
      <t>オオガタ</t>
    </rPh>
    <rPh sb="2" eb="4">
      <t>セツビ</t>
    </rPh>
    <rPh sb="4" eb="5">
      <t>トウ</t>
    </rPh>
    <rPh sb="5" eb="7">
      <t>キンガク</t>
    </rPh>
    <phoneticPr fontId="11"/>
  </si>
  <si>
    <t>本  体</t>
    <rPh sb="0" eb="1">
      <t>ホン</t>
    </rPh>
    <rPh sb="3" eb="4">
      <t>カラダ</t>
    </rPh>
    <phoneticPr fontId="11"/>
  </si>
  <si>
    <t>施設種類</t>
    <rPh sb="0" eb="2">
      <t>シセツ</t>
    </rPh>
    <rPh sb="2" eb="4">
      <t>シュルイ</t>
    </rPh>
    <phoneticPr fontId="11"/>
  </si>
  <si>
    <t>《機構基準事業費の算出内訳》</t>
    <rPh sb="1" eb="3">
      <t>キコウ</t>
    </rPh>
    <rPh sb="3" eb="5">
      <t>キジュン</t>
    </rPh>
    <rPh sb="5" eb="7">
      <t>ジギョウ</t>
    </rPh>
    <rPh sb="7" eb="8">
      <t>ヒ</t>
    </rPh>
    <rPh sb="9" eb="11">
      <t>サンシュツ</t>
    </rPh>
    <rPh sb="11" eb="13">
      <t>ウチワケ</t>
    </rPh>
    <phoneticPr fontId="11"/>
  </si>
  <si>
    <t>（B)</t>
    <phoneticPr fontId="11"/>
  </si>
  <si>
    <t>（A)</t>
    <phoneticPr fontId="11"/>
  </si>
  <si>
    <t>設備備品整備費→</t>
    <rPh sb="4" eb="6">
      <t>セイビ</t>
    </rPh>
    <phoneticPr fontId="11"/>
  </si>
  <si>
    <t>設備備品整備費</t>
    <rPh sb="4" eb="6">
      <t>セイビ</t>
    </rPh>
    <phoneticPr fontId="11"/>
  </si>
  <si>
    <t>設計監理費→</t>
    <rPh sb="2" eb="3">
      <t>ラン</t>
    </rPh>
    <rPh sb="3" eb="4">
      <t>オサム</t>
    </rPh>
    <phoneticPr fontId="11"/>
  </si>
  <si>
    <t>設計監理費</t>
    <rPh sb="0" eb="2">
      <t>セッケイ</t>
    </rPh>
    <rPh sb="2" eb="4">
      <t>カンリ</t>
    </rPh>
    <rPh sb="4" eb="5">
      <t>ヒ</t>
    </rPh>
    <phoneticPr fontId="11"/>
  </si>
  <si>
    <t>仮設施設整備工事費→</t>
    <phoneticPr fontId="11"/>
  </si>
  <si>
    <t>　うち仮設施設整備工事費</t>
    <rPh sb="3" eb="5">
      <t>カセツ</t>
    </rPh>
    <rPh sb="5" eb="7">
      <t>シセツ</t>
    </rPh>
    <rPh sb="7" eb="9">
      <t>セイビ</t>
    </rPh>
    <rPh sb="9" eb="11">
      <t>コウジ</t>
    </rPh>
    <rPh sb="11" eb="12">
      <t>ヒ</t>
    </rPh>
    <phoneticPr fontId="11"/>
  </si>
  <si>
    <t>解体撤去工事費→</t>
    <phoneticPr fontId="11"/>
  </si>
  <si>
    <t>　うち解体撤去工事費</t>
    <rPh sb="3" eb="5">
      <t>カイタイ</t>
    </rPh>
    <rPh sb="5" eb="7">
      <t>テッキョ</t>
    </rPh>
    <rPh sb="7" eb="10">
      <t>コウジヒ</t>
    </rPh>
    <phoneticPr fontId="11"/>
  </si>
  <si>
    <t>大型設備等工事費→</t>
    <rPh sb="0" eb="2">
      <t>オオガタ</t>
    </rPh>
    <rPh sb="2" eb="5">
      <t>セツビトウ</t>
    </rPh>
    <phoneticPr fontId="11"/>
  </si>
  <si>
    <t>特殊工事費</t>
    <rPh sb="0" eb="2">
      <t>トクシュ</t>
    </rPh>
    <rPh sb="2" eb="5">
      <t>コウジヒ</t>
    </rPh>
    <phoneticPr fontId="11"/>
  </si>
  <si>
    <t>本体工事費→</t>
    <rPh sb="0" eb="2">
      <t>ホンタイ</t>
    </rPh>
    <phoneticPr fontId="11"/>
  </si>
  <si>
    <t>大型設備等工事費</t>
    <rPh sb="0" eb="2">
      <t>オオガタ</t>
    </rPh>
    <rPh sb="2" eb="4">
      <t>セツビ</t>
    </rPh>
    <rPh sb="4" eb="5">
      <t>トウ</t>
    </rPh>
    <rPh sb="5" eb="8">
      <t>コウジヒ</t>
    </rPh>
    <phoneticPr fontId="11"/>
  </si>
  <si>
    <t>総て千円単位</t>
    <rPh sb="0" eb="1">
      <t>スベ</t>
    </rPh>
    <rPh sb="2" eb="4">
      <t>センエン</t>
    </rPh>
    <rPh sb="4" eb="6">
      <t>タンイ</t>
    </rPh>
    <phoneticPr fontId="11"/>
  </si>
  <si>
    <t>↓入力項目（融資対象部分の実際費用）↓</t>
    <rPh sb="1" eb="3">
      <t>ニュウリョク</t>
    </rPh>
    <rPh sb="3" eb="5">
      <t>コウモク</t>
    </rPh>
    <rPh sb="6" eb="8">
      <t>ユウシ</t>
    </rPh>
    <rPh sb="8" eb="10">
      <t>タイショウ</t>
    </rPh>
    <rPh sb="10" eb="12">
      <t>ブブン</t>
    </rPh>
    <rPh sb="13" eb="15">
      <t>ジッサイ</t>
    </rPh>
    <rPh sb="15" eb="17">
      <t>ヒヨウ</t>
    </rPh>
    <phoneticPr fontId="11"/>
  </si>
  <si>
    <t>建築工事費</t>
    <rPh sb="0" eb="2">
      <t>ケンチク</t>
    </rPh>
    <rPh sb="2" eb="5">
      <t>コウジヒ</t>
    </rPh>
    <phoneticPr fontId="11"/>
  </si>
  <si>
    <t>設置・整備資金
借入申込金額
(Ⅰ)+(Ⅱ)</t>
    <rPh sb="0" eb="2">
      <t>セッチ</t>
    </rPh>
    <rPh sb="3" eb="5">
      <t>セイビ</t>
    </rPh>
    <rPh sb="5" eb="7">
      <t>シキン</t>
    </rPh>
    <rPh sb="8" eb="10">
      <t>カリイレ</t>
    </rPh>
    <rPh sb="10" eb="12">
      <t>モウシコミ</t>
    </rPh>
    <rPh sb="12" eb="13">
      <t>キン</t>
    </rPh>
    <rPh sb="13" eb="14">
      <t>ガク</t>
    </rPh>
    <phoneticPr fontId="11"/>
  </si>
  <si>
    <t>機構基準事業費</t>
    <rPh sb="0" eb="2">
      <t>キコウ</t>
    </rPh>
    <rPh sb="2" eb="4">
      <t>キジュン</t>
    </rPh>
    <rPh sb="4" eb="7">
      <t>ジギョウヒ</t>
    </rPh>
    <phoneticPr fontId="11"/>
  </si>
  <si>
    <t>区　　　　　　　　分</t>
    <rPh sb="0" eb="1">
      <t>ク</t>
    </rPh>
    <rPh sb="9" eb="10">
      <t>ブン</t>
    </rPh>
    <phoneticPr fontId="11"/>
  </si>
  <si>
    <t>融資率の選択（右のプルダウンから選択）</t>
    <rPh sb="0" eb="2">
      <t>ユウシ</t>
    </rPh>
    <rPh sb="2" eb="3">
      <t>リツ</t>
    </rPh>
    <rPh sb="4" eb="6">
      <t>センタク</t>
    </rPh>
    <rPh sb="7" eb="8">
      <t>ミギ</t>
    </rPh>
    <rPh sb="16" eb="18">
      <t>センタク</t>
    </rPh>
    <phoneticPr fontId="11"/>
  </si>
  <si>
    <t>【１．建築資金及び設備備品整備資金】</t>
    <rPh sb="3" eb="5">
      <t>ケンチク</t>
    </rPh>
    <rPh sb="5" eb="7">
      <t>シキン</t>
    </rPh>
    <rPh sb="7" eb="8">
      <t>オヨ</t>
    </rPh>
    <rPh sb="9" eb="11">
      <t>セツビ</t>
    </rPh>
    <rPh sb="11" eb="13">
      <t>ビヒン</t>
    </rPh>
    <rPh sb="13" eb="15">
      <t>セイビ</t>
    </rPh>
    <rPh sb="15" eb="17">
      <t>シキン</t>
    </rPh>
    <phoneticPr fontId="11"/>
  </si>
  <si>
    <t>（融資率や貸付金利が異なる施設を同時に整備する場合（特養＋保育所など）は、それぞれの施設ごとに算出することとなりますのでご注意ください）</t>
    <phoneticPr fontId="11"/>
  </si>
  <si>
    <t>⇓⇓⇓作成支援の領域⇓⇓⇓</t>
    <rPh sb="3" eb="5">
      <t>サクセイ</t>
    </rPh>
    <rPh sb="5" eb="7">
      <t>シエン</t>
    </rPh>
    <rPh sb="8" eb="10">
      <t>リョウイキ</t>
    </rPh>
    <phoneticPr fontId="11"/>
  </si>
  <si>
    <r>
      <t>機構借入金額積算内訳</t>
    </r>
    <r>
      <rPr>
        <sz val="10"/>
        <rFont val="ＭＳ ゴシック"/>
        <family val="3"/>
        <charset val="128"/>
      </rPr>
      <t>〔金額単位：千円〕</t>
    </r>
    <rPh sb="0" eb="2">
      <t>キコウ</t>
    </rPh>
    <rPh sb="2" eb="4">
      <t>カリイレ</t>
    </rPh>
    <rPh sb="4" eb="5">
      <t>キン</t>
    </rPh>
    <rPh sb="5" eb="6">
      <t>ガク</t>
    </rPh>
    <rPh sb="6" eb="8">
      <t>セキサン</t>
    </rPh>
    <rPh sb="8" eb="10">
      <t>ウチワケ</t>
    </rPh>
    <phoneticPr fontId="11"/>
  </si>
  <si>
    <r>
      <t>国庫補助金（自治体義務的負担分含）
次世代交付金、安心こども基金（〃）
保育所等整備交付金（〃）
都道府県・指定都市・中核市補助金　</t>
    </r>
    <r>
      <rPr>
        <sz val="9"/>
        <rFont val="ＭＳ 明朝"/>
        <family val="1"/>
        <charset val="128"/>
      </rPr>
      <t>①</t>
    </r>
    <rPh sb="0" eb="2">
      <t>コッコ</t>
    </rPh>
    <rPh sb="2" eb="5">
      <t>ホジョキン</t>
    </rPh>
    <rPh sb="6" eb="9">
      <t>ジチタイ</t>
    </rPh>
    <rPh sb="9" eb="12">
      <t>ギムテキ</t>
    </rPh>
    <rPh sb="12" eb="15">
      <t>フタンブン</t>
    </rPh>
    <rPh sb="15" eb="16">
      <t>ガン</t>
    </rPh>
    <rPh sb="18" eb="21">
      <t>ジセダイ</t>
    </rPh>
    <rPh sb="21" eb="24">
      <t>コウフキン</t>
    </rPh>
    <rPh sb="25" eb="27">
      <t>アンシン</t>
    </rPh>
    <rPh sb="30" eb="32">
      <t>キキン</t>
    </rPh>
    <rPh sb="36" eb="38">
      <t>ホイク</t>
    </rPh>
    <rPh sb="38" eb="39">
      <t>ショ</t>
    </rPh>
    <rPh sb="39" eb="40">
      <t>トウ</t>
    </rPh>
    <rPh sb="40" eb="42">
      <t>セイビ</t>
    </rPh>
    <rPh sb="42" eb="45">
      <t>コウフキン</t>
    </rPh>
    <rPh sb="49" eb="53">
      <t>トドウフケン</t>
    </rPh>
    <rPh sb="54" eb="56">
      <t>シテイ</t>
    </rPh>
    <rPh sb="56" eb="58">
      <t>トシ</t>
    </rPh>
    <rPh sb="59" eb="62">
      <t>チュウカクシ</t>
    </rPh>
    <rPh sb="62" eb="65">
      <t>ホジョキン</t>
    </rPh>
    <phoneticPr fontId="11"/>
  </si>
  <si>
    <t>地域介護・福祉空間交付金及び地域医療介護総合確保基金
交付決定額
②</t>
    <rPh sb="0" eb="2">
      <t>チイキ</t>
    </rPh>
    <rPh sb="2" eb="4">
      <t>カイゴ</t>
    </rPh>
    <rPh sb="5" eb="7">
      <t>フクシ</t>
    </rPh>
    <rPh sb="7" eb="9">
      <t>クウカン</t>
    </rPh>
    <rPh sb="9" eb="12">
      <t>コウフキン</t>
    </rPh>
    <rPh sb="12" eb="13">
      <t>オヨ</t>
    </rPh>
    <rPh sb="14" eb="16">
      <t>チイキ</t>
    </rPh>
    <rPh sb="16" eb="18">
      <t>イリョウ</t>
    </rPh>
    <rPh sb="18" eb="20">
      <t>カイゴ</t>
    </rPh>
    <rPh sb="20" eb="22">
      <t>ソウゴウ</t>
    </rPh>
    <rPh sb="22" eb="24">
      <t>カクホ</t>
    </rPh>
    <rPh sb="24" eb="26">
      <t>キキン</t>
    </rPh>
    <rPh sb="27" eb="29">
      <t>コウフ</t>
    </rPh>
    <rPh sb="29" eb="31">
      <t>ケッテイ</t>
    </rPh>
    <rPh sb="31" eb="32">
      <t>ガク</t>
    </rPh>
    <phoneticPr fontId="11"/>
  </si>
  <si>
    <t>WAM　HPより</t>
    <phoneticPr fontId="6"/>
  </si>
  <si>
    <t>　　　　</t>
    <phoneticPr fontId="11"/>
  </si>
  <si>
    <t>　　　　</t>
    <phoneticPr fontId="11"/>
  </si>
  <si>
    <r>
      <t>機構の貸付利率は随時改定がありますので、契約時の貸付金利は異なることがあります。なお、老朽改築などによる</t>
    </r>
    <r>
      <rPr>
        <u/>
        <sz val="8"/>
        <rFont val="ＭＳ 明朝"/>
        <family val="1"/>
        <charset val="128"/>
      </rPr>
      <t>無利子借入に該当する場合</t>
    </r>
    <r>
      <rPr>
        <sz val="8"/>
        <rFont val="ＭＳ 明朝"/>
        <family val="1"/>
        <charset val="128"/>
      </rPr>
      <t>においても、借入金利へのオンコストによる保証人の免除を選択されている場合は、</t>
    </r>
    <r>
      <rPr>
        <u/>
        <sz val="8"/>
        <rFont val="ＭＳ 明朝"/>
        <family val="1"/>
        <charset val="128"/>
      </rPr>
      <t>オンコスト分の利息はご負担いただくこととなります</t>
    </r>
    <r>
      <rPr>
        <sz val="8"/>
        <rFont val="ＭＳ 明朝"/>
        <family val="1"/>
        <charset val="128"/>
      </rPr>
      <t>のでご注意ください。</t>
    </r>
    <phoneticPr fontId="11"/>
  </si>
  <si>
    <t>（注）</t>
    <phoneticPr fontId="11"/>
  </si>
  <si>
    <t>利　息</t>
  </si>
  <si>
    <t>元　金</t>
  </si>
  <si>
    <t>償還財源充当内訳</t>
  </si>
  <si>
    <t>合計</t>
  </si>
  <si>
    <t xml:space="preserve"> 利息</t>
    <rPh sb="1" eb="3">
      <t>リソク</t>
    </rPh>
    <phoneticPr fontId="11"/>
  </si>
  <si>
    <t xml:space="preserve"> 元金</t>
    <rPh sb="1" eb="3">
      <t>ガンキン</t>
    </rPh>
    <phoneticPr fontId="11"/>
  </si>
  <si>
    <t>計</t>
    <rPh sb="0" eb="1">
      <t>ケイ</t>
    </rPh>
    <phoneticPr fontId="11"/>
  </si>
  <si>
    <t>３９年次目
↓</t>
    <rPh sb="2" eb="4">
      <t>ネンジ</t>
    </rPh>
    <rPh sb="4" eb="5">
      <t>メ</t>
    </rPh>
    <phoneticPr fontId="11"/>
  </si>
  <si>
    <t>３８年次目
↓</t>
    <rPh sb="2" eb="4">
      <t>ネンジ</t>
    </rPh>
    <rPh sb="4" eb="5">
      <t>メ</t>
    </rPh>
    <phoneticPr fontId="11"/>
  </si>
  <si>
    <t>３７年次目
↓</t>
    <rPh sb="2" eb="4">
      <t>ネンジ</t>
    </rPh>
    <rPh sb="4" eb="5">
      <t>メ</t>
    </rPh>
    <phoneticPr fontId="11"/>
  </si>
  <si>
    <t>３６年次目
↓</t>
    <rPh sb="2" eb="4">
      <t>ネンジ</t>
    </rPh>
    <rPh sb="4" eb="5">
      <t>メ</t>
    </rPh>
    <phoneticPr fontId="11"/>
  </si>
  <si>
    <t>３５年次目
↓</t>
    <rPh sb="2" eb="4">
      <t>ネンジ</t>
    </rPh>
    <rPh sb="4" eb="5">
      <t>メ</t>
    </rPh>
    <phoneticPr fontId="11"/>
  </si>
  <si>
    <t>３４年次目
↓</t>
    <rPh sb="2" eb="4">
      <t>ネンジ</t>
    </rPh>
    <rPh sb="4" eb="5">
      <t>メ</t>
    </rPh>
    <phoneticPr fontId="11"/>
  </si>
  <si>
    <t>３３年次目
↓</t>
    <rPh sb="2" eb="4">
      <t>ネンジ</t>
    </rPh>
    <rPh sb="4" eb="5">
      <t>メ</t>
    </rPh>
    <phoneticPr fontId="11"/>
  </si>
  <si>
    <t>３２年次目
↓</t>
    <rPh sb="2" eb="4">
      <t>ネンジ</t>
    </rPh>
    <rPh sb="4" eb="5">
      <t>メ</t>
    </rPh>
    <phoneticPr fontId="11"/>
  </si>
  <si>
    <t>３１年次目
↓</t>
    <rPh sb="2" eb="4">
      <t>ネンジ</t>
    </rPh>
    <rPh sb="4" eb="5">
      <t>メ</t>
    </rPh>
    <phoneticPr fontId="11"/>
  </si>
  <si>
    <t>３０年次目
↓</t>
    <rPh sb="2" eb="4">
      <t>ネンジ</t>
    </rPh>
    <rPh sb="4" eb="5">
      <t>メ</t>
    </rPh>
    <phoneticPr fontId="11"/>
  </si>
  <si>
    <t>２９年次目
↓</t>
    <rPh sb="2" eb="4">
      <t>ネンジ</t>
    </rPh>
    <rPh sb="4" eb="5">
      <t>メ</t>
    </rPh>
    <phoneticPr fontId="11"/>
  </si>
  <si>
    <t>２８年次目
↓</t>
    <rPh sb="2" eb="4">
      <t>ネンジ</t>
    </rPh>
    <rPh sb="4" eb="5">
      <t>メ</t>
    </rPh>
    <phoneticPr fontId="11"/>
  </si>
  <si>
    <t>２７年次目
↓</t>
    <rPh sb="2" eb="4">
      <t>ネンジ</t>
    </rPh>
    <rPh sb="4" eb="5">
      <t>メ</t>
    </rPh>
    <phoneticPr fontId="11"/>
  </si>
  <si>
    <t>２６年次目
↓</t>
    <rPh sb="2" eb="4">
      <t>ネンジ</t>
    </rPh>
    <rPh sb="4" eb="5">
      <t>メ</t>
    </rPh>
    <phoneticPr fontId="11"/>
  </si>
  <si>
    <t>２５年次目
↓</t>
    <rPh sb="2" eb="4">
      <t>ネンジ</t>
    </rPh>
    <rPh sb="4" eb="5">
      <t>メ</t>
    </rPh>
    <phoneticPr fontId="11"/>
  </si>
  <si>
    <t>２４年次目
↓</t>
    <rPh sb="2" eb="4">
      <t>ネンジ</t>
    </rPh>
    <rPh sb="4" eb="5">
      <t>メ</t>
    </rPh>
    <phoneticPr fontId="11"/>
  </si>
  <si>
    <t>２３年次目
↓</t>
    <rPh sb="2" eb="4">
      <t>ネンジ</t>
    </rPh>
    <rPh sb="4" eb="5">
      <t>メ</t>
    </rPh>
    <phoneticPr fontId="11"/>
  </si>
  <si>
    <t>２２年次目
↓</t>
    <rPh sb="2" eb="4">
      <t>ネンジ</t>
    </rPh>
    <rPh sb="4" eb="5">
      <t>メ</t>
    </rPh>
    <phoneticPr fontId="11"/>
  </si>
  <si>
    <t>２１年次目
↓</t>
    <rPh sb="2" eb="4">
      <t>ネンジ</t>
    </rPh>
    <rPh sb="4" eb="5">
      <t>メ</t>
    </rPh>
    <phoneticPr fontId="11"/>
  </si>
  <si>
    <t>２０年次目
↓</t>
    <rPh sb="2" eb="4">
      <t>ネンジ</t>
    </rPh>
    <rPh sb="4" eb="5">
      <t>メ</t>
    </rPh>
    <phoneticPr fontId="11"/>
  </si>
  <si>
    <t>１９年次目
↓</t>
    <rPh sb="2" eb="4">
      <t>ネンジ</t>
    </rPh>
    <rPh sb="4" eb="5">
      <t>メ</t>
    </rPh>
    <phoneticPr fontId="11"/>
  </si>
  <si>
    <t>１８年次目
↓</t>
    <rPh sb="2" eb="4">
      <t>ネンジ</t>
    </rPh>
    <rPh sb="4" eb="5">
      <t>メ</t>
    </rPh>
    <phoneticPr fontId="11"/>
  </si>
  <si>
    <t>１７年次目
↓</t>
    <rPh sb="2" eb="4">
      <t>ネンジ</t>
    </rPh>
    <rPh sb="4" eb="5">
      <t>メ</t>
    </rPh>
    <phoneticPr fontId="11"/>
  </si>
  <si>
    <t>１６年次目
↓</t>
    <rPh sb="2" eb="4">
      <t>ネンジ</t>
    </rPh>
    <rPh sb="4" eb="5">
      <t>メ</t>
    </rPh>
    <phoneticPr fontId="11"/>
  </si>
  <si>
    <t>１５年次目
↓</t>
    <rPh sb="2" eb="4">
      <t>ネンジ</t>
    </rPh>
    <rPh sb="4" eb="5">
      <t>メ</t>
    </rPh>
    <phoneticPr fontId="11"/>
  </si>
  <si>
    <t>１４年次目
↓</t>
    <rPh sb="2" eb="4">
      <t>ネンジ</t>
    </rPh>
    <rPh sb="4" eb="5">
      <t>メ</t>
    </rPh>
    <phoneticPr fontId="11"/>
  </si>
  <si>
    <t>１３年次目
↓</t>
    <rPh sb="2" eb="4">
      <t>ネンジ</t>
    </rPh>
    <rPh sb="4" eb="5">
      <t>メ</t>
    </rPh>
    <phoneticPr fontId="11"/>
  </si>
  <si>
    <t>１２年次目
↓</t>
    <rPh sb="2" eb="4">
      <t>ネンジ</t>
    </rPh>
    <rPh sb="4" eb="5">
      <t>メ</t>
    </rPh>
    <phoneticPr fontId="11"/>
  </si>
  <si>
    <t>１１年次目
↓</t>
    <rPh sb="2" eb="4">
      <t>ネンジ</t>
    </rPh>
    <rPh sb="4" eb="5">
      <t>メ</t>
    </rPh>
    <phoneticPr fontId="11"/>
  </si>
  <si>
    <t>１０年次目
↓</t>
    <rPh sb="2" eb="4">
      <t>ネンジ</t>
    </rPh>
    <rPh sb="4" eb="5">
      <t>メ</t>
    </rPh>
    <phoneticPr fontId="11"/>
  </si>
  <si>
    <t>９年次目
↓</t>
    <rPh sb="1" eb="3">
      <t>ネンジ</t>
    </rPh>
    <rPh sb="3" eb="4">
      <t>メ</t>
    </rPh>
    <phoneticPr fontId="11"/>
  </si>
  <si>
    <t>８年次目
↓</t>
    <rPh sb="1" eb="3">
      <t>ネンジ</t>
    </rPh>
    <rPh sb="3" eb="4">
      <t>メ</t>
    </rPh>
    <phoneticPr fontId="11"/>
  </si>
  <si>
    <t>７年次目
↓</t>
    <rPh sb="1" eb="3">
      <t>ネンジ</t>
    </rPh>
    <rPh sb="3" eb="4">
      <t>メ</t>
    </rPh>
    <phoneticPr fontId="11"/>
  </si>
  <si>
    <t>６年次目
↓</t>
    <rPh sb="1" eb="3">
      <t>ネンジ</t>
    </rPh>
    <rPh sb="3" eb="4">
      <t>メ</t>
    </rPh>
    <phoneticPr fontId="11"/>
  </si>
  <si>
    <t>５年次目
↓</t>
    <rPh sb="1" eb="3">
      <t>ネンジ</t>
    </rPh>
    <rPh sb="3" eb="4">
      <t>メ</t>
    </rPh>
    <phoneticPr fontId="11"/>
  </si>
  <si>
    <t>４年次目
↓</t>
    <rPh sb="1" eb="3">
      <t>ネンジ</t>
    </rPh>
    <rPh sb="3" eb="4">
      <t>メ</t>
    </rPh>
    <phoneticPr fontId="11"/>
  </si>
  <si>
    <t>３年次目
↓</t>
    <rPh sb="1" eb="3">
      <t>ネンジ</t>
    </rPh>
    <rPh sb="3" eb="4">
      <t>メ</t>
    </rPh>
    <phoneticPr fontId="11"/>
  </si>
  <si>
    <t>利息割合</t>
    <rPh sb="0" eb="2">
      <t>リソク</t>
    </rPh>
    <rPh sb="2" eb="4">
      <t>ワリアイ</t>
    </rPh>
    <phoneticPr fontId="11"/>
  </si>
  <si>
    <t>元金割合</t>
    <rPh sb="0" eb="2">
      <t>ガンキン</t>
    </rPh>
    <rPh sb="2" eb="4">
      <t>ワリアイ</t>
    </rPh>
    <phoneticPr fontId="11"/>
  </si>
  <si>
    <t>最多元金</t>
    <rPh sb="0" eb="2">
      <t>サイタ</t>
    </rPh>
    <rPh sb="2" eb="4">
      <t>ガンキン</t>
    </rPh>
    <phoneticPr fontId="11"/>
  </si>
  <si>
    <t>最多利息</t>
    <rPh sb="0" eb="2">
      <t>サイタ</t>
    </rPh>
    <rPh sb="2" eb="4">
      <t>リソク</t>
    </rPh>
    <phoneticPr fontId="11"/>
  </si>
  <si>
    <t>４年次</t>
    <rPh sb="1" eb="3">
      <t>ネンジ</t>
    </rPh>
    <phoneticPr fontId="11"/>
  </si>
  <si>
    <t>３年次</t>
    <rPh sb="1" eb="3">
      <t>ネンジ</t>
    </rPh>
    <phoneticPr fontId="11"/>
  </si>
  <si>
    <t>２年次目
↓</t>
    <rPh sb="1" eb="3">
      <t>ネンジ</t>
    </rPh>
    <rPh sb="3" eb="4">
      <t>メ</t>
    </rPh>
    <phoneticPr fontId="11"/>
  </si>
  <si>
    <t>２年次</t>
    <rPh sb="1" eb="3">
      <t>ネンジ</t>
    </rPh>
    <phoneticPr fontId="11"/>
  </si>
  <si>
    <t>１年次</t>
    <rPh sb="1" eb="3">
      <t>ネンジ</t>
    </rPh>
    <phoneticPr fontId="11"/>
  </si>
  <si>
    <t>利息</t>
    <rPh sb="0" eb="2">
      <t>リソク</t>
    </rPh>
    <phoneticPr fontId="11"/>
  </si>
  <si>
    <t>元金</t>
    <rPh sb="0" eb="2">
      <t>ガンキン</t>
    </rPh>
    <phoneticPr fontId="11"/>
  </si>
  <si>
    <t>総額</t>
    <rPh sb="0" eb="2">
      <t>ソウガク</t>
    </rPh>
    <phoneticPr fontId="11"/>
  </si>
  <si>
    <t>年次</t>
    <rPh sb="0" eb="2">
      <t>ネンジ</t>
    </rPh>
    <phoneticPr fontId="11"/>
  </si>
  <si>
    <t>最多負担判定↓</t>
    <rPh sb="0" eb="2">
      <t>サイタ</t>
    </rPh>
    <rPh sb="2" eb="4">
      <t>フタン</t>
    </rPh>
    <rPh sb="4" eb="6">
      <t>ハンテイ</t>
    </rPh>
    <phoneticPr fontId="11"/>
  </si>
  <si>
    <r>
      <t>(※)老朽改築などによる無利子借入に該当する場合においても、借入金利へのオンコストによる保証人の免除をご選択されている場合は、</t>
    </r>
    <r>
      <rPr>
        <sz val="9"/>
        <color indexed="10"/>
        <rFont val="ＭＳ 明朝"/>
        <family val="1"/>
        <charset val="128"/>
      </rPr>
      <t>オンコスト分の利息はご負担いただくこととなりますのでご注意ください。</t>
    </r>
    <rPh sb="3" eb="5">
      <t>ロウキュウ</t>
    </rPh>
    <rPh sb="5" eb="7">
      <t>カイチク</t>
    </rPh>
    <rPh sb="12" eb="15">
      <t>ムリシ</t>
    </rPh>
    <rPh sb="15" eb="17">
      <t>カリイレ</t>
    </rPh>
    <rPh sb="18" eb="20">
      <t>ガイトウ</t>
    </rPh>
    <rPh sb="22" eb="24">
      <t>バアイ</t>
    </rPh>
    <rPh sb="30" eb="32">
      <t>カリイレ</t>
    </rPh>
    <rPh sb="32" eb="34">
      <t>キンリ</t>
    </rPh>
    <rPh sb="44" eb="47">
      <t>ホショウニン</t>
    </rPh>
    <rPh sb="48" eb="50">
      <t>メンジョ</t>
    </rPh>
    <rPh sb="52" eb="54">
      <t>センタク</t>
    </rPh>
    <rPh sb="59" eb="61">
      <t>バアイ</t>
    </rPh>
    <rPh sb="68" eb="69">
      <t>ブン</t>
    </rPh>
    <rPh sb="70" eb="72">
      <t>リソク</t>
    </rPh>
    <rPh sb="74" eb="76">
      <t>フタン</t>
    </rPh>
    <rPh sb="90" eb="92">
      <t>チュウイ</t>
    </rPh>
    <phoneticPr fontId="11"/>
  </si>
  <si>
    <r>
      <t>←</t>
    </r>
    <r>
      <rPr>
        <b/>
        <sz val="11"/>
        <color indexed="12"/>
        <rFont val="ＭＳ Ｐ明朝"/>
        <family val="1"/>
        <charset val="128"/>
      </rPr>
      <t>直近金利</t>
    </r>
    <r>
      <rPr>
        <sz val="11"/>
        <rFont val="ＭＳ Ｐ明朝"/>
        <family val="1"/>
        <charset val="128"/>
      </rPr>
      <t>を入力してください</t>
    </r>
    <rPh sb="1" eb="2">
      <t>チョク</t>
    </rPh>
    <rPh sb="2" eb="3">
      <t>キン</t>
    </rPh>
    <rPh sb="3" eb="5">
      <t>キンリ</t>
    </rPh>
    <rPh sb="6" eb="8">
      <t>ニュウリョク</t>
    </rPh>
    <phoneticPr fontId="11"/>
  </si>
  <si>
    <t>金利（％）</t>
    <rPh sb="0" eb="2">
      <t>キンリ</t>
    </rPh>
    <phoneticPr fontId="11"/>
  </si>
  <si>
    <t>←全期間固定は「1」、10年毎見直しは「2」を入力してください</t>
    <rPh sb="1" eb="4">
      <t>ゼンキカン</t>
    </rPh>
    <rPh sb="4" eb="6">
      <t>コテイ</t>
    </rPh>
    <rPh sb="13" eb="14">
      <t>ネン</t>
    </rPh>
    <rPh sb="14" eb="15">
      <t>ゴト</t>
    </rPh>
    <rPh sb="15" eb="17">
      <t>ミナオ</t>
    </rPh>
    <rPh sb="23" eb="25">
      <t>ニュウリョク</t>
    </rPh>
    <phoneticPr fontId="11"/>
  </si>
  <si>
    <t>金利区分</t>
    <rPh sb="0" eb="2">
      <t>キンリ</t>
    </rPh>
    <rPh sb="2" eb="4">
      <t>クブン</t>
    </rPh>
    <phoneticPr fontId="11"/>
  </si>
  <si>
    <r>
      <t>←</t>
    </r>
    <r>
      <rPr>
        <b/>
        <sz val="11"/>
        <rFont val="ＭＳ Ｐ明朝"/>
        <family val="1"/>
        <charset val="128"/>
      </rPr>
      <t>月単位</t>
    </r>
    <r>
      <rPr>
        <sz val="11"/>
        <rFont val="ＭＳ Ｐ明朝"/>
        <family val="1"/>
        <charset val="128"/>
      </rPr>
      <t>で入力してください</t>
    </r>
    <rPh sb="1" eb="4">
      <t>ツキタンイ</t>
    </rPh>
    <rPh sb="5" eb="7">
      <t>ニュウリョク</t>
    </rPh>
    <phoneticPr fontId="11"/>
  </si>
  <si>
    <t>元金据置期間</t>
    <rPh sb="0" eb="2">
      <t>ガンキン</t>
    </rPh>
    <rPh sb="2" eb="4">
      <t>スエオキ</t>
    </rPh>
    <rPh sb="4" eb="6">
      <t>キカン</t>
    </rPh>
    <phoneticPr fontId="11"/>
  </si>
  <si>
    <t>基礎数値</t>
    <rPh sb="0" eb="2">
      <t>キソ</t>
    </rPh>
    <rPh sb="2" eb="4">
      <t>スウチ</t>
    </rPh>
    <phoneticPr fontId="11"/>
  </si>
  <si>
    <r>
      <t>←</t>
    </r>
    <r>
      <rPr>
        <b/>
        <sz val="11"/>
        <rFont val="ＭＳ Ｐ明朝"/>
        <family val="1"/>
        <charset val="128"/>
      </rPr>
      <t>年単位</t>
    </r>
    <r>
      <rPr>
        <sz val="11"/>
        <rFont val="ＭＳ Ｐ明朝"/>
        <family val="1"/>
        <charset val="128"/>
      </rPr>
      <t>で入力してください</t>
    </r>
    <rPh sb="1" eb="4">
      <t>ネンタンイ</t>
    </rPh>
    <rPh sb="5" eb="7">
      <t>ニュウリョク</t>
    </rPh>
    <phoneticPr fontId="11"/>
  </si>
  <si>
    <t>償還期間</t>
    <rPh sb="0" eb="2">
      <t>ショウカン</t>
    </rPh>
    <rPh sb="2" eb="4">
      <t>キカン</t>
    </rPh>
    <phoneticPr fontId="11"/>
  </si>
  <si>
    <t>無利子均等元金</t>
    <rPh sb="0" eb="3">
      <t>ムリシ</t>
    </rPh>
    <rPh sb="3" eb="5">
      <t>キントウ</t>
    </rPh>
    <rPh sb="5" eb="7">
      <t>ガンキン</t>
    </rPh>
    <phoneticPr fontId="11"/>
  </si>
  <si>
    <t>無利子初回元金</t>
    <rPh sb="0" eb="3">
      <t>ムリシ</t>
    </rPh>
    <rPh sb="3" eb="5">
      <t>ショカイ</t>
    </rPh>
    <rPh sb="5" eb="7">
      <t>ガンキン</t>
    </rPh>
    <phoneticPr fontId="11"/>
  </si>
  <si>
    <r>
      <t>←該当する場合に</t>
    </r>
    <r>
      <rPr>
        <b/>
        <sz val="11"/>
        <rFont val="ＭＳ Ｐ明朝"/>
        <family val="1"/>
        <charset val="128"/>
      </rPr>
      <t>千円単位</t>
    </r>
    <r>
      <rPr>
        <sz val="11"/>
        <rFont val="ＭＳ Ｐ明朝"/>
        <family val="1"/>
        <charset val="128"/>
      </rPr>
      <t>で入力してください</t>
    </r>
    <rPh sb="1" eb="3">
      <t>ガイトウ</t>
    </rPh>
    <rPh sb="5" eb="7">
      <t>バアイ</t>
    </rPh>
    <rPh sb="8" eb="10">
      <t>センエン</t>
    </rPh>
    <rPh sb="10" eb="12">
      <t>タンイ</t>
    </rPh>
    <rPh sb="13" eb="15">
      <t>ニュウリョク</t>
    </rPh>
    <phoneticPr fontId="11"/>
  </si>
  <si>
    <t>　無利子分(※)</t>
    <rPh sb="1" eb="4">
      <t>ムリシ</t>
    </rPh>
    <rPh sb="4" eb="5">
      <t>ブン</t>
    </rPh>
    <phoneticPr fontId="11"/>
  </si>
  <si>
    <t>有利子均等元金</t>
    <rPh sb="0" eb="3">
      <t>ユウリシ</t>
    </rPh>
    <rPh sb="3" eb="5">
      <t>キントウ</t>
    </rPh>
    <rPh sb="5" eb="7">
      <t>ガンキン</t>
    </rPh>
    <phoneticPr fontId="11"/>
  </si>
  <si>
    <t>有利子初回元金</t>
    <rPh sb="0" eb="3">
      <t>ユウリシ</t>
    </rPh>
    <rPh sb="3" eb="5">
      <t>ショカイ</t>
    </rPh>
    <rPh sb="5" eb="7">
      <t>ガンキン</t>
    </rPh>
    <phoneticPr fontId="11"/>
  </si>
  <si>
    <t>←入力しないでください</t>
    <rPh sb="1" eb="3">
      <t>ニュウリョク</t>
    </rPh>
    <phoneticPr fontId="11"/>
  </si>
  <si>
    <t>　有利子分</t>
    <rPh sb="1" eb="3">
      <t>ユウリ</t>
    </rPh>
    <rPh sb="3" eb="5">
      <t>コブン</t>
    </rPh>
    <phoneticPr fontId="11"/>
  </si>
  <si>
    <t>１年次目
↓</t>
    <rPh sb="1" eb="3">
      <t>ネンジ</t>
    </rPh>
    <rPh sb="3" eb="4">
      <t>メ</t>
    </rPh>
    <phoneticPr fontId="11"/>
  </si>
  <si>
    <r>
      <t>←</t>
    </r>
    <r>
      <rPr>
        <b/>
        <sz val="11"/>
        <rFont val="ＭＳ Ｐ明朝"/>
        <family val="1"/>
        <charset val="128"/>
      </rPr>
      <t>千円単位</t>
    </r>
    <r>
      <rPr>
        <sz val="11"/>
        <rFont val="ＭＳ Ｐ明朝"/>
        <family val="1"/>
        <charset val="128"/>
      </rPr>
      <t>で</t>
    </r>
    <r>
      <rPr>
        <b/>
        <sz val="11"/>
        <color indexed="10"/>
        <rFont val="ＭＳ Ｐ明朝"/>
        <family val="1"/>
        <charset val="128"/>
      </rPr>
      <t>必ず</t>
    </r>
    <r>
      <rPr>
        <sz val="11"/>
        <rFont val="ＭＳ Ｐ明朝"/>
        <family val="1"/>
        <charset val="128"/>
      </rPr>
      <t>入力してください</t>
    </r>
    <rPh sb="1" eb="3">
      <t>センエン</t>
    </rPh>
    <rPh sb="3" eb="5">
      <t>タンイ</t>
    </rPh>
    <rPh sb="6" eb="7">
      <t>カナラ</t>
    </rPh>
    <rPh sb="8" eb="10">
      <t>ニュウリョク</t>
    </rPh>
    <phoneticPr fontId="11"/>
  </si>
  <si>
    <t>借入申込額</t>
    <rPh sb="0" eb="2">
      <t>カリイレ</t>
    </rPh>
    <rPh sb="2" eb="4">
      <t>モウシコミ</t>
    </rPh>
    <rPh sb="4" eb="5">
      <t>ガク</t>
    </rPh>
    <phoneticPr fontId="11"/>
  </si>
  <si>
    <t>平年分は千円単位に整理し端数は初年度に計上</t>
    <rPh sb="0" eb="2">
      <t>ヘイネン</t>
    </rPh>
    <rPh sb="2" eb="3">
      <t>ブン</t>
    </rPh>
    <rPh sb="4" eb="5">
      <t>セン</t>
    </rPh>
    <rPh sb="5" eb="6">
      <t>エン</t>
    </rPh>
    <rPh sb="6" eb="8">
      <t>タンイ</t>
    </rPh>
    <rPh sb="9" eb="11">
      <t>セイリ</t>
    </rPh>
    <rPh sb="12" eb="14">
      <t>ハスウ</t>
    </rPh>
    <rPh sb="15" eb="18">
      <t>ショネンド</t>
    </rPh>
    <rPh sb="19" eb="21">
      <t>ケイジョウ</t>
    </rPh>
    <phoneticPr fontId="11"/>
  </si>
  <si>
    <r>
      <t>無利子分</t>
    </r>
    <r>
      <rPr>
        <sz val="6"/>
        <rFont val="ＭＳ 明朝"/>
        <family val="1"/>
        <charset val="128"/>
      </rPr>
      <t>(※)</t>
    </r>
    <rPh sb="0" eb="1">
      <t>ム</t>
    </rPh>
    <phoneticPr fontId="11"/>
  </si>
  <si>
    <t>有利子分</t>
    <phoneticPr fontId="11"/>
  </si>
  <si>
    <t>千円未満は
四捨五入</t>
    <phoneticPr fontId="11"/>
  </si>
  <si>
    <t>合　計</t>
  </si>
  <si>
    <t>各年次の
合計額</t>
    <rPh sb="0" eb="3">
      <t>カクネンジ</t>
    </rPh>
    <rPh sb="5" eb="6">
      <t>ゴウ</t>
    </rPh>
    <rPh sb="6" eb="7">
      <t>ケイ</t>
    </rPh>
    <rPh sb="7" eb="8">
      <t>ガク</t>
    </rPh>
    <phoneticPr fontId="11"/>
  </si>
  <si>
    <t>合 計</t>
    <rPh sb="0" eb="1">
      <t>ゴウ</t>
    </rPh>
    <rPh sb="2" eb="3">
      <t>ケイ</t>
    </rPh>
    <phoneticPr fontId="11"/>
  </si>
  <si>
    <t>利　息</t>
    <phoneticPr fontId="11"/>
  </si>
  <si>
    <t>元　　金</t>
  </si>
  <si>
    <t>左に対する財源別充当額
（財源別・贈与者別に記入してください。）</t>
    <phoneticPr fontId="11"/>
  </si>
  <si>
    <t>償　　還　　額</t>
  </si>
  <si>
    <t>償還
回次</t>
    <rPh sb="3" eb="4">
      <t>カイ</t>
    </rPh>
    <phoneticPr fontId="11"/>
  </si>
  <si>
    <t>(金額単位：千円)</t>
    <rPh sb="1" eb="3">
      <t>キンガク</t>
    </rPh>
    <rPh sb="3" eb="5">
      <t>タンイ</t>
    </rPh>
    <rPh sb="6" eb="8">
      <t>センエン</t>
    </rPh>
    <phoneticPr fontId="11"/>
  </si>
  <si>
    <t>千円</t>
    <rPh sb="0" eb="2">
      <t>センエン</t>
    </rPh>
    <phoneticPr fontId="11"/>
  </si>
  <si>
    <t>償還利息合計：</t>
    <rPh sb="0" eb="2">
      <t>ショウカン</t>
    </rPh>
    <rPh sb="2" eb="4">
      <t>リソク</t>
    </rPh>
    <rPh sb="4" eb="6">
      <t>ゴウケイ</t>
    </rPh>
    <phoneticPr fontId="11"/>
  </si>
  <si>
    <t>償還元金合計：</t>
    <rPh sb="0" eb="2">
      <t>ショウカン</t>
    </rPh>
    <rPh sb="2" eb="4">
      <t>ガンキン</t>
    </rPh>
    <rPh sb="4" eb="6">
      <t>ゴウケイ</t>
    </rPh>
    <phoneticPr fontId="11"/>
  </si>
  <si>
    <t>⇓　作成支援領域　⇓</t>
    <rPh sb="2" eb="4">
      <t>サクセイ</t>
    </rPh>
    <rPh sb="4" eb="6">
      <t>シエン</t>
    </rPh>
    <rPh sb="6" eb="8">
      <t>リョウイキ</t>
    </rPh>
    <phoneticPr fontId="11"/>
  </si>
  <si>
    <t>％</t>
    <phoneticPr fontId="11"/>
  </si>
  <si>
    <t>試算金利：</t>
    <phoneticPr fontId="11"/>
  </si>
  <si>
    <t>借入申込額：</t>
    <rPh sb="0" eb="2">
      <t>カリイレ</t>
    </rPh>
    <rPh sb="2" eb="4">
      <t>モウシコミ</t>
    </rPh>
    <rPh sb="4" eb="5">
      <t>ガク</t>
    </rPh>
    <phoneticPr fontId="11"/>
  </si>
  <si>
    <t>月賦償還用</t>
    <rPh sb="0" eb="2">
      <t>ゲップ</t>
    </rPh>
    <rPh sb="2" eb="5">
      <t>ショウカンヨウ</t>
    </rPh>
    <phoneticPr fontId="11"/>
  </si>
  <si>
    <t>今次計画借入金償還計画表(機構借入金用)</t>
    <rPh sb="0" eb="2">
      <t>コンジ</t>
    </rPh>
    <rPh sb="2" eb="4">
      <t>ケイカク</t>
    </rPh>
    <rPh sb="13" eb="15">
      <t>キコウ</t>
    </rPh>
    <rPh sb="15" eb="17">
      <t>カリイレ</t>
    </rPh>
    <rPh sb="17" eb="18">
      <t>キン</t>
    </rPh>
    <rPh sb="18" eb="19">
      <t>ヨウ</t>
    </rPh>
    <phoneticPr fontId="11"/>
  </si>
  <si>
    <t>令和　年度事業</t>
    <rPh sb="0" eb="2">
      <t>レイワ</t>
    </rPh>
    <rPh sb="3" eb="5">
      <t>ネンド</t>
    </rPh>
    <rPh sb="5" eb="7">
      <t>ジギョウ</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</si>
</sst>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0_ ;[Red]\-#,##0.00\ "/>
    <numFmt numFmtId="177" formatCode="#,##0.00_);[Red]\(#,##0.00\)"/>
    <numFmt numFmtId="178" formatCode="#,##0.0;[Red]\-#,##0.0"/>
    <numFmt numFmtId="179" formatCode="#,###;0;0;"/>
    <numFmt numFmtId="180" formatCode="0.0000"/>
    <numFmt numFmtId="181" formatCode="0.00_ "/>
  </numFmts>
  <fonts count="47" x14ac:knownFonts="1">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11"/>
      <name val="ＭＳ 明朝"/>
      <family val="1"/>
      <charset val="128"/>
    </font>
    <font>
      <sz val="14"/>
      <name val="ＭＳ 明朝"/>
      <family val="1"/>
      <charset val="128"/>
    </font>
    <font>
      <b/>
      <sz val="14"/>
      <color indexed="10"/>
      <name val="HG丸ｺﾞｼｯｸM-PRO"/>
      <family val="3"/>
      <charset val="128"/>
    </font>
    <font>
      <sz val="6"/>
      <name val="ＭＳ Ｐゴシック"/>
      <family val="3"/>
      <charset val="128"/>
      <scheme val="minor"/>
    </font>
    <font>
      <b/>
      <sz val="14"/>
      <color indexed="8"/>
      <name val="HG丸ｺﾞｼｯｸM-PRO"/>
      <family val="3"/>
      <charset val="128"/>
    </font>
    <font>
      <sz val="12"/>
      <color indexed="8"/>
      <name val="ＭＳ Ｐゴシック"/>
      <family val="3"/>
      <charset val="128"/>
    </font>
    <font>
      <sz val="8"/>
      <name val="ＭＳ Ｐ明朝"/>
      <family val="1"/>
      <charset val="128"/>
    </font>
    <font>
      <sz val="9"/>
      <name val="ＭＳ Ｐ明朝"/>
      <family val="1"/>
      <charset val="128"/>
    </font>
    <font>
      <sz val="6"/>
      <name val="ＭＳ 明朝"/>
      <family val="1"/>
      <charset val="128"/>
    </font>
    <font>
      <sz val="12"/>
      <name val="ＭＳ 明朝"/>
      <family val="1"/>
      <charset val="128"/>
    </font>
    <font>
      <b/>
      <sz val="10.5"/>
      <name val="ＭＳ ゴシック"/>
      <family val="3"/>
      <charset val="128"/>
    </font>
    <font>
      <b/>
      <sz val="10"/>
      <name val="ＭＳ ゴシック"/>
      <family val="3"/>
      <charset val="128"/>
    </font>
    <font>
      <sz val="9"/>
      <name val="ＭＳ 明朝"/>
      <family val="1"/>
      <charset val="128"/>
    </font>
    <font>
      <sz val="10"/>
      <name val="ＭＳ 明朝"/>
      <family val="1"/>
      <charset val="128"/>
    </font>
    <font>
      <b/>
      <sz val="12"/>
      <name val="ＭＳ ゴシック"/>
      <family val="3"/>
      <charset val="128"/>
    </font>
    <font>
      <b/>
      <sz val="9"/>
      <color indexed="9"/>
      <name val="ＭＳ ゴシック"/>
      <family val="3"/>
      <charset val="128"/>
    </font>
    <font>
      <sz val="8"/>
      <name val="ＭＳ 明朝"/>
      <family val="1"/>
      <charset val="128"/>
    </font>
    <font>
      <sz val="11"/>
      <name val="ＭＳ Ｐ明朝"/>
      <family val="1"/>
      <charset val="128"/>
    </font>
    <font>
      <b/>
      <sz val="9"/>
      <name val="ＭＳ 明朝"/>
      <family val="1"/>
      <charset val="128"/>
    </font>
    <font>
      <sz val="7"/>
      <name val="ＭＳ 明朝"/>
      <family val="1"/>
      <charset val="128"/>
    </font>
    <font>
      <b/>
      <sz val="14"/>
      <name val="ＭＳ ゴシック"/>
      <family val="3"/>
      <charset val="128"/>
    </font>
    <font>
      <sz val="11"/>
      <name val="ＭＳ ゴシック"/>
      <family val="3"/>
      <charset val="128"/>
    </font>
    <font>
      <b/>
      <sz val="11"/>
      <name val="ＭＳ ゴシック"/>
      <family val="3"/>
      <charset val="128"/>
    </font>
    <font>
      <b/>
      <sz val="8"/>
      <name val="ＭＳ 明朝"/>
      <family val="1"/>
      <charset val="128"/>
    </font>
    <font>
      <b/>
      <sz val="12"/>
      <name val="ＭＳ 明朝"/>
      <family val="1"/>
      <charset val="128"/>
    </font>
    <font>
      <sz val="10"/>
      <name val="ＭＳ ゴシック"/>
      <family val="3"/>
      <charset val="128"/>
    </font>
    <font>
      <sz val="11"/>
      <name val="ＭＳ Ｐゴシック"/>
      <family val="3"/>
      <charset val="128"/>
    </font>
    <font>
      <u/>
      <sz val="8"/>
      <name val="ＭＳ 明朝"/>
      <family val="1"/>
      <charset val="128"/>
    </font>
    <font>
      <sz val="9"/>
      <name val="ＭＳ ゴシック"/>
      <family val="3"/>
      <charset val="128"/>
    </font>
    <font>
      <sz val="8"/>
      <name val="ＭＳ ゴシック"/>
      <family val="3"/>
      <charset val="128"/>
    </font>
    <font>
      <sz val="11"/>
      <color indexed="10"/>
      <name val="ＭＳ 明朝"/>
      <family val="1"/>
      <charset val="128"/>
    </font>
    <font>
      <sz val="11"/>
      <color indexed="12"/>
      <name val="ＭＳ 明朝"/>
      <family val="1"/>
      <charset val="128"/>
    </font>
    <font>
      <sz val="9"/>
      <color indexed="10"/>
      <name val="ＭＳ 明朝"/>
      <family val="1"/>
      <charset val="128"/>
    </font>
    <font>
      <b/>
      <sz val="11"/>
      <color indexed="12"/>
      <name val="ＭＳ Ｐ明朝"/>
      <family val="1"/>
      <charset val="128"/>
    </font>
    <font>
      <b/>
      <sz val="11"/>
      <name val="ＭＳ Ｐ明朝"/>
      <family val="1"/>
      <charset val="128"/>
    </font>
    <font>
      <sz val="11"/>
      <color indexed="10"/>
      <name val="ＭＳ Ｐ明朝"/>
      <family val="1"/>
      <charset val="128"/>
    </font>
    <font>
      <sz val="11"/>
      <color indexed="12"/>
      <name val="ＭＳ ゴシック"/>
      <family val="3"/>
      <charset val="128"/>
    </font>
    <font>
      <b/>
      <sz val="11"/>
      <color indexed="10"/>
      <name val="ＭＳ Ｐ明朝"/>
      <family val="1"/>
      <charset val="128"/>
    </font>
    <font>
      <i/>
      <sz val="9"/>
      <name val="ＭＳ ゴシック"/>
      <family val="3"/>
      <charset val="128"/>
    </font>
    <font>
      <sz val="5"/>
      <name val="ＭＳ 明朝"/>
      <family val="1"/>
      <charset val="128"/>
    </font>
    <font>
      <sz val="7.5"/>
      <name val="ＭＳ 明朝"/>
      <family val="1"/>
      <charset val="128"/>
    </font>
    <font>
      <b/>
      <sz val="11"/>
      <name val="ＭＳ 明朝"/>
      <family val="1"/>
      <charset val="128"/>
    </font>
    <font>
      <b/>
      <sz val="9"/>
      <color indexed="81"/>
      <name val="ＭＳ Ｐゴシック"/>
      <family val="3"/>
      <charset val="128"/>
    </font>
    <font>
      <b/>
      <sz val="10"/>
      <color indexed="81"/>
      <name val="ＭＳ Ｐゴシック"/>
      <family val="3"/>
      <charset val="128"/>
    </font>
  </fonts>
  <fills count="6">
    <fill>
      <patternFill patternType="none"/>
    </fill>
    <fill>
      <patternFill patternType="gray125"/>
    </fill>
    <fill>
      <patternFill patternType="solid">
        <fgColor indexed="43"/>
        <bgColor indexed="64"/>
      </patternFill>
    </fill>
    <fill>
      <patternFill patternType="solid">
        <fgColor indexed="23"/>
        <bgColor indexed="64"/>
      </patternFill>
    </fill>
    <fill>
      <patternFill patternType="solid">
        <fgColor indexed="55"/>
        <bgColor indexed="64"/>
      </patternFill>
    </fill>
    <fill>
      <patternFill patternType="solid">
        <fgColor indexed="13"/>
        <bgColor indexed="64"/>
      </patternFill>
    </fill>
  </fills>
  <borders count="139">
    <border>
      <left/>
      <right/>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dashed">
        <color indexed="64"/>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right style="thin">
        <color indexed="64"/>
      </right>
      <top style="thin">
        <color indexed="64"/>
      </top>
      <bottom style="dashed">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diagonalDown="1">
      <left/>
      <right style="thin">
        <color indexed="64"/>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right/>
      <top/>
      <bottom style="double">
        <color indexed="64"/>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style="thin">
        <color indexed="64"/>
      </left>
      <right style="thin">
        <color indexed="64"/>
      </right>
      <top/>
      <bottom style="double">
        <color indexed="64"/>
      </bottom>
      <diagonal/>
    </border>
    <border>
      <left/>
      <right style="thin">
        <color indexed="64"/>
      </right>
      <top style="dotted">
        <color indexed="64"/>
      </top>
      <bottom/>
      <diagonal/>
    </border>
    <border>
      <left/>
      <right/>
      <top style="dotted">
        <color indexed="64"/>
      </top>
      <bottom/>
      <diagonal/>
    </border>
    <border>
      <left style="thin">
        <color indexed="64"/>
      </left>
      <right/>
      <top style="dotted">
        <color indexed="64"/>
      </top>
      <bottom/>
      <diagonal/>
    </border>
    <border>
      <left/>
      <right style="thin">
        <color indexed="64"/>
      </right>
      <top/>
      <bottom style="dotted">
        <color indexed="64"/>
      </bottom>
      <diagonal/>
    </border>
    <border>
      <left/>
      <right/>
      <top/>
      <bottom style="dotted">
        <color indexed="64"/>
      </bottom>
      <diagonal/>
    </border>
    <border>
      <left style="thin">
        <color indexed="64"/>
      </left>
      <right/>
      <top/>
      <bottom style="dotted">
        <color indexed="64"/>
      </bottom>
      <diagonal/>
    </border>
    <border>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right style="thin">
        <color indexed="64"/>
      </right>
      <top style="dotted">
        <color indexed="64"/>
      </top>
      <bottom style="thin">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dotted">
        <color indexed="64"/>
      </top>
      <bottom style="medium">
        <color indexed="64"/>
      </bottom>
      <diagonal/>
    </border>
    <border>
      <left/>
      <right/>
      <top style="dotted">
        <color indexed="64"/>
      </top>
      <bottom style="medium">
        <color indexed="64"/>
      </bottom>
      <diagonal/>
    </border>
    <border>
      <left style="medium">
        <color indexed="64"/>
      </left>
      <right/>
      <top style="dotted">
        <color indexed="64"/>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dotted">
        <color indexed="64"/>
      </top>
      <bottom/>
      <diagonal/>
    </border>
    <border>
      <left style="medium">
        <color indexed="64"/>
      </left>
      <right/>
      <top style="dotted">
        <color indexed="64"/>
      </top>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right/>
      <top/>
      <bottom style="hair">
        <color indexed="64"/>
      </bottom>
      <diagonal/>
    </border>
    <border>
      <left style="medium">
        <color indexed="64"/>
      </left>
      <right style="medium">
        <color indexed="64"/>
      </right>
      <top style="medium">
        <color indexed="64"/>
      </top>
      <bottom/>
      <diagonal/>
    </border>
    <border>
      <left style="thin">
        <color indexed="64"/>
      </left>
      <right/>
      <top style="dashed">
        <color indexed="64"/>
      </top>
      <bottom style="hair">
        <color indexed="64"/>
      </bottom>
      <diagonal/>
    </border>
    <border>
      <left style="thin">
        <color indexed="64"/>
      </left>
      <right style="thin">
        <color indexed="64"/>
      </right>
      <top style="dashed">
        <color indexed="64"/>
      </top>
      <bottom style="hair">
        <color indexed="64"/>
      </bottom>
      <diagonal/>
    </border>
    <border>
      <left style="thin">
        <color indexed="64"/>
      </left>
      <right style="thin">
        <color indexed="64"/>
      </right>
      <top style="dashed">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right style="thin">
        <color indexed="64"/>
      </right>
      <top style="hair">
        <color indexed="64"/>
      </top>
      <bottom/>
      <diagonal/>
    </border>
    <border>
      <left/>
      <right/>
      <top style="hair">
        <color indexed="64"/>
      </top>
      <bottom/>
      <diagonal/>
    </border>
    <border>
      <left style="thin">
        <color indexed="64"/>
      </left>
      <right/>
      <top style="hair">
        <color indexed="64"/>
      </top>
      <bottom/>
      <diagonal/>
    </border>
    <border>
      <left style="double">
        <color indexed="64"/>
      </left>
      <right/>
      <top style="dotted">
        <color indexed="64"/>
      </top>
      <bottom style="thin">
        <color indexed="64"/>
      </bottom>
      <diagonal/>
    </border>
    <border>
      <left style="double">
        <color indexed="64"/>
      </left>
      <right/>
      <top style="thin">
        <color indexed="64"/>
      </top>
      <bottom style="dotted">
        <color indexed="64"/>
      </bottom>
      <diagonal/>
    </border>
    <border>
      <left style="dotted">
        <color indexed="64"/>
      </left>
      <right/>
      <top style="dotted">
        <color indexed="64"/>
      </top>
      <bottom style="thin">
        <color indexed="64"/>
      </bottom>
      <diagonal/>
    </border>
    <border>
      <left style="dotted">
        <color indexed="64"/>
      </left>
      <right/>
      <top style="thin">
        <color indexed="64"/>
      </top>
      <bottom style="dotted">
        <color indexed="64"/>
      </bottom>
      <diagonal/>
    </border>
    <border>
      <left style="dotted">
        <color indexed="64"/>
      </left>
      <right/>
      <top style="thin">
        <color indexed="64"/>
      </top>
      <bottom style="thin">
        <color indexed="64"/>
      </bottom>
      <diagonal/>
    </border>
    <border diagonalDown="1">
      <left style="dotted">
        <color indexed="64"/>
      </left>
      <right style="dotted">
        <color indexed="64"/>
      </right>
      <top style="thin">
        <color indexed="64"/>
      </top>
      <bottom style="thin">
        <color indexed="64"/>
      </bottom>
      <diagonal style="thin">
        <color indexed="64"/>
      </diagonal>
    </border>
    <border>
      <left/>
      <right style="dotted">
        <color indexed="64"/>
      </right>
      <top style="thin">
        <color indexed="64"/>
      </top>
      <bottom style="thin">
        <color indexed="64"/>
      </bottom>
      <diagonal/>
    </border>
    <border>
      <left style="dotted">
        <color indexed="64"/>
      </left>
      <right style="thin">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thin">
        <color indexed="64"/>
      </left>
      <right style="dotted">
        <color indexed="64"/>
      </right>
      <top style="dotted">
        <color indexed="64"/>
      </top>
      <bottom style="thin">
        <color indexed="64"/>
      </bottom>
      <diagonal/>
    </border>
    <border>
      <left style="dotted">
        <color indexed="64"/>
      </left>
      <right style="thin">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thin">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thin">
        <color indexed="64"/>
      </left>
      <right style="dotted">
        <color indexed="64"/>
      </right>
      <top style="thin">
        <color indexed="64"/>
      </top>
      <bottom style="dotted">
        <color indexed="64"/>
      </bottom>
      <diagonal/>
    </border>
    <border>
      <left style="dotted">
        <color indexed="64"/>
      </left>
      <right style="thin">
        <color indexed="64"/>
      </right>
      <top style="hair">
        <color indexed="64"/>
      </top>
      <bottom style="thin">
        <color indexed="64"/>
      </bottom>
      <diagonal/>
    </border>
    <border>
      <left style="dotted">
        <color indexed="64"/>
      </left>
      <right style="dotted">
        <color indexed="64"/>
      </right>
      <top style="hair">
        <color indexed="64"/>
      </top>
      <bottom style="thin">
        <color indexed="64"/>
      </bottom>
      <diagonal/>
    </border>
    <border>
      <left/>
      <right style="dotted">
        <color indexed="64"/>
      </right>
      <top style="hair">
        <color indexed="64"/>
      </top>
      <bottom style="thin">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double">
        <color indexed="64"/>
      </left>
      <right style="double">
        <color indexed="64"/>
      </right>
      <top/>
      <bottom style="double">
        <color indexed="64"/>
      </bottom>
      <diagonal/>
    </border>
    <border>
      <left style="thin">
        <color indexed="64"/>
      </left>
      <right style="double">
        <color indexed="64"/>
      </right>
      <top/>
      <bottom style="double">
        <color indexed="64"/>
      </bottom>
      <diagonal/>
    </border>
    <border>
      <left style="double">
        <color indexed="64"/>
      </left>
      <right style="thin">
        <color indexed="64"/>
      </right>
      <top/>
      <bottom style="double">
        <color indexed="64"/>
      </bottom>
      <diagonal/>
    </border>
    <border>
      <left/>
      <right style="double">
        <color indexed="64"/>
      </right>
      <top/>
      <bottom style="thin">
        <color indexed="64"/>
      </bottom>
      <diagonal/>
    </border>
    <border>
      <left/>
      <right style="double">
        <color indexed="64"/>
      </right>
      <top style="double">
        <color indexed="64"/>
      </top>
      <bottom/>
      <diagonal/>
    </border>
    <border>
      <left/>
      <right/>
      <top style="double">
        <color indexed="64"/>
      </top>
      <bottom/>
      <diagonal/>
    </border>
    <border>
      <left style="double">
        <color indexed="64"/>
      </left>
      <right/>
      <top style="double">
        <color indexed="64"/>
      </top>
      <bottom/>
      <diagonal/>
    </border>
    <border>
      <left/>
      <right style="double">
        <color indexed="64"/>
      </right>
      <top style="thin">
        <color indexed="64"/>
      </top>
      <bottom/>
      <diagonal/>
    </border>
    <border diagonalDown="1">
      <left style="thin">
        <color indexed="64"/>
      </left>
      <right style="thin">
        <color indexed="64"/>
      </right>
      <top style="thin">
        <color indexed="64"/>
      </top>
      <bottom/>
      <diagonal style="thin">
        <color indexed="64"/>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style="thin">
        <color indexed="64"/>
      </top>
      <bottom/>
      <diagonal/>
    </border>
    <border>
      <left style="medium">
        <color indexed="64"/>
      </left>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right style="double">
        <color indexed="64"/>
      </right>
      <top/>
      <bottom style="double">
        <color indexed="64"/>
      </bottom>
      <diagonal/>
    </border>
    <border>
      <left style="double">
        <color indexed="64"/>
      </left>
      <right/>
      <top/>
      <bottom style="double">
        <color indexed="64"/>
      </bottom>
      <diagonal/>
    </border>
    <border>
      <left/>
      <right style="double">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hair">
        <color indexed="64"/>
      </top>
      <bottom style="thin">
        <color indexed="64"/>
      </bottom>
      <diagonal/>
    </border>
    <border>
      <left style="dashed">
        <color indexed="64"/>
      </left>
      <right style="dashed">
        <color indexed="64"/>
      </right>
      <top style="hair">
        <color indexed="64"/>
      </top>
      <bottom style="thin">
        <color indexed="64"/>
      </bottom>
      <diagonal/>
    </border>
    <border>
      <left/>
      <right style="double">
        <color indexed="64"/>
      </right>
      <top/>
      <bottom/>
      <diagonal/>
    </border>
    <border>
      <left style="dashed">
        <color indexed="64"/>
      </left>
      <right style="thin">
        <color indexed="64"/>
      </right>
      <top style="hair">
        <color indexed="64"/>
      </top>
      <bottom style="hair">
        <color indexed="64"/>
      </bottom>
      <diagonal/>
    </border>
    <border>
      <left style="dashed">
        <color indexed="64"/>
      </left>
      <right style="dashed">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dashed">
        <color indexed="64"/>
      </left>
      <right style="thin">
        <color indexed="64"/>
      </right>
      <top style="thin">
        <color indexed="64"/>
      </top>
      <bottom style="hair">
        <color indexed="64"/>
      </bottom>
      <diagonal/>
    </border>
    <border>
      <left style="dashed">
        <color indexed="64"/>
      </left>
      <right style="dashed">
        <color indexed="64"/>
      </right>
      <top style="thin">
        <color indexed="64"/>
      </top>
      <bottom style="hair">
        <color indexed="64"/>
      </bottom>
      <diagonal/>
    </border>
    <border>
      <left/>
      <right style="thin">
        <color indexed="64"/>
      </right>
      <top style="dashDot">
        <color indexed="64"/>
      </top>
      <bottom style="dotted">
        <color indexed="64"/>
      </bottom>
      <diagonal/>
    </border>
    <border>
      <left style="thin">
        <color indexed="64"/>
      </left>
      <right/>
      <top style="dashDot">
        <color indexed="64"/>
      </top>
      <bottom style="dotted">
        <color indexed="64"/>
      </bottom>
      <diagonal/>
    </border>
    <border>
      <left style="thin">
        <color indexed="64"/>
      </left>
      <right style="thin">
        <color indexed="64"/>
      </right>
      <top style="dashDot">
        <color indexed="64"/>
      </top>
      <bottom style="dotted">
        <color indexed="64"/>
      </bottom>
      <diagonal/>
    </border>
    <border>
      <left style="thin">
        <color indexed="64"/>
      </left>
      <right style="thin">
        <color indexed="64"/>
      </right>
      <top/>
      <bottom/>
      <diagonal/>
    </border>
    <border>
      <left style="dashed">
        <color indexed="64"/>
      </left>
      <right style="dashed">
        <color indexed="64"/>
      </right>
      <top/>
      <bottom style="thin">
        <color indexed="64"/>
      </bottom>
      <diagonal/>
    </border>
    <border>
      <left style="dashed">
        <color indexed="64"/>
      </left>
      <right/>
      <top style="dashed">
        <color indexed="64"/>
      </top>
      <bottom/>
      <diagonal/>
    </border>
    <border>
      <left style="thin">
        <color indexed="64"/>
      </left>
      <right style="thin">
        <color indexed="64"/>
      </right>
      <top style="dotted">
        <color indexed="64"/>
      </top>
      <bottom/>
      <diagonal/>
    </border>
  </borders>
  <cellStyleXfs count="7">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3" fillId="0" borderId="0"/>
    <xf numFmtId="0" fontId="29" fillId="0" borderId="0"/>
    <xf numFmtId="0" fontId="3" fillId="0" borderId="0"/>
    <xf numFmtId="38" fontId="3" fillId="0" borderId="0" applyFont="0" applyFill="0" applyBorder="0" applyAlignment="0" applyProtection="0"/>
  </cellStyleXfs>
  <cellXfs count="493">
    <xf numFmtId="0" fontId="0" fillId="0" borderId="0" xfId="0">
      <alignment vertical="center"/>
    </xf>
    <xf numFmtId="38" fontId="3" fillId="0" borderId="0" xfId="1" applyFont="1" applyFill="1" applyAlignment="1" applyProtection="1">
      <alignment vertical="center"/>
    </xf>
    <xf numFmtId="38" fontId="9" fillId="0" borderId="0" xfId="1" applyFont="1" applyFill="1" applyAlignment="1" applyProtection="1">
      <alignment vertical="center" wrapText="1"/>
    </xf>
    <xf numFmtId="38" fontId="3" fillId="0" borderId="0" xfId="1" applyFont="1" applyFill="1" applyBorder="1" applyAlignment="1" applyProtection="1">
      <alignment vertical="center"/>
    </xf>
    <xf numFmtId="38" fontId="3" fillId="0" borderId="0" xfId="1" applyFont="1" applyFill="1" applyAlignment="1">
      <alignment vertical="center"/>
    </xf>
    <xf numFmtId="38" fontId="10" fillId="0" borderId="0" xfId="1" applyFont="1" applyFill="1" applyAlignment="1" applyProtection="1">
      <alignment vertical="center"/>
    </xf>
    <xf numFmtId="38" fontId="3" fillId="2" borderId="45" xfId="1" applyFont="1" applyFill="1" applyBorder="1" applyAlignment="1" applyProtection="1">
      <alignment vertical="center"/>
      <protection locked="0"/>
    </xf>
    <xf numFmtId="38" fontId="9" fillId="0" borderId="9" xfId="1" applyFont="1" applyFill="1" applyBorder="1" applyAlignment="1" applyProtection="1">
      <alignment vertical="center" shrinkToFit="1"/>
    </xf>
    <xf numFmtId="38" fontId="12" fillId="0" borderId="46" xfId="1" applyFont="1" applyFill="1" applyBorder="1" applyAlignment="1">
      <alignment vertical="center"/>
    </xf>
    <xf numFmtId="38" fontId="12" fillId="0" borderId="48" xfId="1" applyFont="1" applyFill="1" applyBorder="1" applyAlignment="1">
      <alignment vertical="center"/>
    </xf>
    <xf numFmtId="38" fontId="12" fillId="0" borderId="42" xfId="1" applyFont="1" applyFill="1" applyBorder="1" applyAlignment="1">
      <alignment vertical="center"/>
    </xf>
    <xf numFmtId="38" fontId="12" fillId="0" borderId="43" xfId="1" applyFont="1" applyFill="1" applyBorder="1" applyAlignment="1">
      <alignment vertical="center"/>
    </xf>
    <xf numFmtId="38" fontId="12" fillId="0" borderId="41" xfId="1" applyFont="1" applyFill="1" applyBorder="1" applyAlignment="1">
      <alignment horizontal="right" vertical="center"/>
    </xf>
    <xf numFmtId="38" fontId="12" fillId="0" borderId="41" xfId="1" applyFont="1" applyFill="1" applyBorder="1" applyAlignment="1">
      <alignment vertical="center"/>
    </xf>
    <xf numFmtId="38" fontId="4" fillId="0" borderId="0" xfId="1" applyFont="1" applyFill="1" applyAlignment="1" applyProtection="1">
      <alignment vertical="center"/>
    </xf>
    <xf numFmtId="38" fontId="15" fillId="0" borderId="0" xfId="1" applyFont="1" applyFill="1" applyAlignment="1" applyProtection="1">
      <alignment vertical="center"/>
    </xf>
    <xf numFmtId="38" fontId="3" fillId="2" borderId="57" xfId="1" applyFont="1" applyFill="1" applyBorder="1" applyAlignment="1" applyProtection="1">
      <alignment vertical="center"/>
      <protection locked="0"/>
    </xf>
    <xf numFmtId="38" fontId="12" fillId="0" borderId="58" xfId="1" applyFont="1" applyFill="1" applyBorder="1" applyAlignment="1" applyProtection="1">
      <alignment vertical="center"/>
    </xf>
    <xf numFmtId="38" fontId="12" fillId="0" borderId="59" xfId="1" applyFont="1" applyFill="1" applyBorder="1" applyAlignment="1" applyProtection="1">
      <alignment vertical="center"/>
    </xf>
    <xf numFmtId="38" fontId="12" fillId="0" borderId="32" xfId="1" applyFont="1" applyFill="1" applyBorder="1" applyAlignment="1" applyProtection="1">
      <alignment vertical="center"/>
    </xf>
    <xf numFmtId="38" fontId="12" fillId="0" borderId="33" xfId="1" applyFont="1" applyFill="1" applyBorder="1" applyAlignment="1" applyProtection="1">
      <alignment vertical="center"/>
    </xf>
    <xf numFmtId="38" fontId="12" fillId="0" borderId="31" xfId="1" applyFont="1" applyFill="1" applyBorder="1" applyAlignment="1" applyProtection="1">
      <alignment horizontal="right" vertical="center"/>
    </xf>
    <xf numFmtId="38" fontId="12" fillId="0" borderId="31" xfId="1" applyFont="1" applyFill="1" applyBorder="1" applyAlignment="1" applyProtection="1">
      <alignment vertical="center"/>
    </xf>
    <xf numFmtId="38" fontId="3" fillId="2" borderId="45" xfId="1" applyNumberFormat="1" applyFont="1" applyFill="1" applyBorder="1" applyAlignment="1" applyProtection="1">
      <alignment vertical="center"/>
      <protection locked="0"/>
    </xf>
    <xf numFmtId="38" fontId="10" fillId="0" borderId="9" xfId="1" applyFont="1" applyFill="1" applyBorder="1" applyAlignment="1" applyProtection="1">
      <alignment vertical="center"/>
    </xf>
    <xf numFmtId="40" fontId="18" fillId="3" borderId="25" xfId="1" applyNumberFormat="1" applyFont="1" applyFill="1" applyBorder="1" applyAlignment="1" applyProtection="1">
      <alignment vertical="center"/>
    </xf>
    <xf numFmtId="38" fontId="18" fillId="3" borderId="16" xfId="1" applyFont="1" applyFill="1" applyBorder="1" applyAlignment="1" applyProtection="1">
      <alignment vertical="center"/>
    </xf>
    <xf numFmtId="38" fontId="19" fillId="0" borderId="0" xfId="1" applyFont="1" applyFill="1" applyAlignment="1" applyProtection="1">
      <alignment horizontal="right"/>
    </xf>
    <xf numFmtId="40" fontId="18" fillId="3" borderId="16" xfId="1" applyNumberFormat="1" applyFont="1" applyFill="1" applyBorder="1" applyAlignment="1" applyProtection="1">
      <alignment vertical="center"/>
    </xf>
    <xf numFmtId="38" fontId="12" fillId="0" borderId="0" xfId="1" applyFont="1" applyFill="1" applyBorder="1" applyAlignment="1" applyProtection="1">
      <alignment vertical="center"/>
    </xf>
    <xf numFmtId="38" fontId="12" fillId="0" borderId="0" xfId="1" applyFont="1" applyFill="1" applyBorder="1" applyAlignment="1" applyProtection="1">
      <alignment horizontal="center" vertical="center"/>
    </xf>
    <xf numFmtId="38" fontId="16" fillId="0" borderId="2" xfId="1" applyFont="1" applyFill="1" applyBorder="1" applyAlignment="1" applyProtection="1">
      <alignment horizontal="center" vertical="center" shrinkToFit="1"/>
    </xf>
    <xf numFmtId="38" fontId="12" fillId="0" borderId="2" xfId="1" applyFont="1" applyFill="1" applyBorder="1" applyAlignment="1" applyProtection="1">
      <alignment horizontal="center" vertical="center" shrinkToFit="1"/>
    </xf>
    <xf numFmtId="38" fontId="12" fillId="0" borderId="62" xfId="1" applyFont="1" applyFill="1" applyBorder="1" applyAlignment="1" applyProtection="1">
      <alignment horizontal="center" vertical="center"/>
    </xf>
    <xf numFmtId="38" fontId="12" fillId="0" borderId="62" xfId="1" applyFont="1" applyFill="1" applyBorder="1" applyAlignment="1" applyProtection="1">
      <alignment horizontal="right" vertical="center" shrinkToFit="1"/>
    </xf>
    <xf numFmtId="38" fontId="18" fillId="3" borderId="21" xfId="1" applyNumberFormat="1" applyFont="1" applyFill="1" applyBorder="1" applyAlignment="1" applyProtection="1">
      <alignment vertical="center"/>
    </xf>
    <xf numFmtId="40" fontId="12" fillId="0" borderId="0" xfId="1" applyNumberFormat="1" applyFont="1" applyFill="1" applyBorder="1" applyAlignment="1" applyProtection="1">
      <alignment horizontal="center" vertical="center"/>
    </xf>
    <xf numFmtId="38" fontId="16" fillId="0" borderId="64" xfId="1" applyFont="1" applyFill="1" applyBorder="1" applyAlignment="1" applyProtection="1">
      <alignment horizontal="center" vertical="center"/>
    </xf>
    <xf numFmtId="38" fontId="16" fillId="0" borderId="7" xfId="1" applyFont="1" applyFill="1" applyBorder="1" applyAlignment="1" applyProtection="1">
      <alignment horizontal="center" vertical="center" shrinkToFit="1"/>
    </xf>
    <xf numFmtId="38" fontId="12" fillId="0" borderId="70" xfId="1" applyFont="1" applyFill="1" applyBorder="1" applyAlignment="1" applyProtection="1">
      <alignment horizontal="center" vertical="center"/>
    </xf>
    <xf numFmtId="38" fontId="16" fillId="0" borderId="70" xfId="1" applyFont="1" applyFill="1" applyBorder="1" applyAlignment="1" applyProtection="1">
      <alignment horizontal="center" vertical="center" shrinkToFit="1"/>
    </xf>
    <xf numFmtId="40" fontId="3" fillId="2" borderId="72" xfId="1" applyNumberFormat="1" applyFont="1" applyFill="1" applyBorder="1" applyAlignment="1" applyProtection="1">
      <alignment vertical="center"/>
      <protection locked="0"/>
    </xf>
    <xf numFmtId="38" fontId="15" fillId="0" borderId="0" xfId="1" applyFont="1" applyFill="1" applyBorder="1" applyAlignment="1" applyProtection="1">
      <alignment horizontal="center" vertical="center"/>
    </xf>
    <xf numFmtId="38" fontId="15" fillId="0" borderId="7" xfId="1" applyFont="1" applyFill="1" applyBorder="1" applyAlignment="1" applyProtection="1">
      <alignment horizontal="center" vertical="center"/>
    </xf>
    <xf numFmtId="38" fontId="12" fillId="0" borderId="6" xfId="1" applyFont="1" applyFill="1" applyBorder="1" applyAlignment="1" applyProtection="1">
      <alignment horizontal="center" vertical="center"/>
    </xf>
    <xf numFmtId="40" fontId="3" fillId="2" borderId="45" xfId="1" applyNumberFormat="1" applyFont="1" applyFill="1" applyBorder="1" applyAlignment="1" applyProtection="1">
      <alignment vertical="center"/>
      <protection locked="0"/>
    </xf>
    <xf numFmtId="38" fontId="10" fillId="0" borderId="76" xfId="1" applyFont="1" applyFill="1" applyBorder="1" applyAlignment="1" applyProtection="1">
      <alignment vertical="center"/>
    </xf>
    <xf numFmtId="176" fontId="15" fillId="0" borderId="0" xfId="1" applyNumberFormat="1" applyFont="1" applyFill="1" applyBorder="1" applyAlignment="1" applyProtection="1">
      <alignment vertical="center"/>
    </xf>
    <xf numFmtId="38" fontId="15" fillId="0" borderId="0" xfId="1" applyFont="1" applyFill="1" applyAlignment="1" applyProtection="1">
      <alignment horizontal="right" vertical="center"/>
    </xf>
    <xf numFmtId="38" fontId="12" fillId="0" borderId="0" xfId="1" applyFont="1" applyFill="1" applyAlignment="1" applyProtection="1">
      <alignment vertical="center"/>
    </xf>
    <xf numFmtId="38" fontId="12" fillId="0" borderId="0" xfId="1" applyFont="1" applyFill="1" applyAlignment="1" applyProtection="1">
      <alignment horizontal="right" vertical="center"/>
    </xf>
    <xf numFmtId="177" fontId="15" fillId="0" borderId="0" xfId="1" applyNumberFormat="1" applyFont="1" applyFill="1" applyBorder="1" applyAlignment="1" applyProtection="1">
      <alignment vertical="center"/>
    </xf>
    <xf numFmtId="38" fontId="15" fillId="0" borderId="0" xfId="1" applyFont="1" applyFill="1" applyBorder="1" applyAlignment="1" applyProtection="1">
      <alignment vertical="center"/>
    </xf>
    <xf numFmtId="38" fontId="15" fillId="0" borderId="13" xfId="1" applyFont="1" applyFill="1" applyBorder="1" applyAlignment="1" applyProtection="1">
      <alignment vertical="center"/>
    </xf>
    <xf numFmtId="38" fontId="16" fillId="0" borderId="13" xfId="1" applyFont="1" applyFill="1" applyBorder="1" applyAlignment="1" applyProtection="1">
      <alignment vertical="center"/>
    </xf>
    <xf numFmtId="38" fontId="10" fillId="0" borderId="0" xfId="1" applyFont="1" applyFill="1" applyBorder="1" applyAlignment="1" applyProtection="1">
      <alignment vertical="center"/>
    </xf>
    <xf numFmtId="38" fontId="15" fillId="0" borderId="52" xfId="1" applyFont="1" applyFill="1" applyBorder="1" applyAlignment="1" applyProtection="1">
      <alignment vertical="center"/>
    </xf>
    <xf numFmtId="38" fontId="21" fillId="0" borderId="0" xfId="1" applyFont="1" applyFill="1" applyAlignment="1" applyProtection="1">
      <alignment vertical="center"/>
    </xf>
    <xf numFmtId="38" fontId="12" fillId="0" borderId="7" xfId="1" applyFont="1" applyFill="1" applyBorder="1" applyAlignment="1" applyProtection="1">
      <alignment vertical="center"/>
    </xf>
    <xf numFmtId="38" fontId="12" fillId="0" borderId="15" xfId="1" applyFont="1" applyFill="1" applyBorder="1" applyAlignment="1" applyProtection="1">
      <alignment vertical="center"/>
    </xf>
    <xf numFmtId="38" fontId="12" fillId="0" borderId="79" xfId="1" applyFont="1" applyFill="1" applyBorder="1" applyAlignment="1" applyProtection="1">
      <alignment vertical="center"/>
    </xf>
    <xf numFmtId="38" fontId="12" fillId="0" borderId="81" xfId="1" applyFont="1" applyFill="1" applyBorder="1" applyAlignment="1" applyProtection="1">
      <alignment vertical="center"/>
    </xf>
    <xf numFmtId="38" fontId="12" fillId="0" borderId="79" xfId="1" applyFont="1" applyFill="1" applyBorder="1" applyAlignment="1" applyProtection="1">
      <alignment horizontal="right" vertical="center"/>
    </xf>
    <xf numFmtId="38" fontId="12" fillId="0" borderId="80" xfId="1" applyFont="1" applyFill="1" applyBorder="1" applyAlignment="1" applyProtection="1">
      <alignment vertical="center"/>
    </xf>
    <xf numFmtId="38" fontId="10" fillId="0" borderId="9" xfId="1" applyFont="1" applyFill="1" applyBorder="1" applyAlignment="1" applyProtection="1">
      <alignment vertical="center" shrinkToFit="1"/>
    </xf>
    <xf numFmtId="38" fontId="15" fillId="0" borderId="0" xfId="1" applyFont="1" applyAlignment="1" applyProtection="1">
      <alignment vertical="center"/>
    </xf>
    <xf numFmtId="38" fontId="15" fillId="0" borderId="0" xfId="1" applyFont="1" applyBorder="1" applyAlignment="1" applyProtection="1">
      <alignment horizontal="center" vertical="center"/>
    </xf>
    <xf numFmtId="38" fontId="10" fillId="0" borderId="76" xfId="1" applyFont="1" applyFill="1" applyBorder="1" applyAlignment="1" applyProtection="1">
      <alignment vertical="center" wrapText="1"/>
    </xf>
    <xf numFmtId="38" fontId="15" fillId="0" borderId="0" xfId="1" applyFont="1" applyFill="1" applyBorder="1" applyAlignment="1" applyProtection="1">
      <alignment horizontal="right" vertical="center"/>
    </xf>
    <xf numFmtId="38" fontId="15" fillId="0" borderId="41" xfId="1" applyFont="1" applyFill="1" applyBorder="1" applyAlignment="1" applyProtection="1">
      <alignment horizontal="right" vertical="center"/>
    </xf>
    <xf numFmtId="38" fontId="15" fillId="0" borderId="43" xfId="1" applyFont="1" applyFill="1" applyBorder="1" applyAlignment="1" applyProtection="1">
      <alignment horizontal="left" vertical="center"/>
    </xf>
    <xf numFmtId="38" fontId="15" fillId="0" borderId="0" xfId="1" quotePrefix="1" applyFont="1" applyFill="1" applyBorder="1" applyAlignment="1" applyProtection="1">
      <alignment vertical="center"/>
    </xf>
    <xf numFmtId="178" fontId="15" fillId="0" borderId="41" xfId="1" applyNumberFormat="1" applyFont="1" applyFill="1" applyBorder="1" applyAlignment="1" applyProtection="1">
      <alignment horizontal="center" vertical="center"/>
    </xf>
    <xf numFmtId="38" fontId="15" fillId="0" borderId="82" xfId="1" applyFont="1" applyFill="1" applyBorder="1" applyAlignment="1" applyProtection="1">
      <alignment vertical="center"/>
    </xf>
    <xf numFmtId="38" fontId="15" fillId="0" borderId="42" xfId="1" applyFont="1" applyFill="1" applyBorder="1" applyAlignment="1" applyProtection="1">
      <alignment horizontal="right" vertical="center"/>
    </xf>
    <xf numFmtId="38" fontId="9" fillId="0" borderId="76" xfId="1" applyFont="1" applyFill="1" applyBorder="1" applyAlignment="1" applyProtection="1">
      <alignment vertical="center" wrapText="1"/>
    </xf>
    <xf numFmtId="38" fontId="15" fillId="0" borderId="42" xfId="1" applyFont="1" applyFill="1" applyBorder="1" applyAlignment="1" applyProtection="1">
      <alignment horizontal="left" vertical="center"/>
    </xf>
    <xf numFmtId="38" fontId="15" fillId="0" borderId="84" xfId="1" quotePrefix="1" applyFont="1" applyFill="1" applyBorder="1" applyAlignment="1" applyProtection="1">
      <alignment vertical="center"/>
    </xf>
    <xf numFmtId="178" fontId="15" fillId="0" borderId="42" xfId="1" applyNumberFormat="1" applyFont="1" applyFill="1" applyBorder="1" applyAlignment="1" applyProtection="1">
      <alignment horizontal="center" vertical="center"/>
    </xf>
    <xf numFmtId="38" fontId="15" fillId="0" borderId="42" xfId="1" applyFont="1" applyFill="1" applyBorder="1" applyAlignment="1" applyProtection="1">
      <alignment vertical="center"/>
    </xf>
    <xf numFmtId="38" fontId="19" fillId="0" borderId="0" xfId="1" applyFont="1" applyFill="1" applyBorder="1" applyAlignment="1" applyProtection="1">
      <alignment horizontal="center" vertical="center" wrapText="1"/>
    </xf>
    <xf numFmtId="38" fontId="12" fillId="0" borderId="0" xfId="1" applyFont="1" applyFill="1" applyAlignment="1" applyProtection="1">
      <alignment vertical="top"/>
    </xf>
    <xf numFmtId="0" fontId="12" fillId="0" borderId="4" xfId="3" applyFont="1" applyFill="1" applyBorder="1" applyAlignment="1" applyProtection="1">
      <alignment vertical="center"/>
    </xf>
    <xf numFmtId="0" fontId="12" fillId="0" borderId="3" xfId="3" applyFont="1" applyFill="1" applyBorder="1" applyAlignment="1" applyProtection="1">
      <alignment vertical="center"/>
    </xf>
    <xf numFmtId="38" fontId="12" fillId="0" borderId="9" xfId="1" applyFont="1" applyFill="1" applyBorder="1" applyAlignment="1" applyProtection="1">
      <alignment horizontal="center" vertical="center"/>
    </xf>
    <xf numFmtId="179" fontId="3" fillId="2" borderId="45" xfId="1" applyNumberFormat="1" applyFont="1" applyFill="1" applyBorder="1" applyAlignment="1" applyProtection="1">
      <alignment vertical="center"/>
      <protection locked="0"/>
    </xf>
    <xf numFmtId="38" fontId="12" fillId="0" borderId="4" xfId="1" applyFont="1" applyFill="1" applyBorder="1" applyAlignment="1" applyProtection="1">
      <alignment vertical="center"/>
    </xf>
    <xf numFmtId="38" fontId="12" fillId="0" borderId="3" xfId="1" applyFont="1" applyFill="1" applyBorder="1" applyAlignment="1" applyProtection="1">
      <alignment vertical="center"/>
    </xf>
    <xf numFmtId="38" fontId="12" fillId="0" borderId="2" xfId="1" applyFont="1" applyFill="1" applyBorder="1" applyAlignment="1" applyProtection="1">
      <alignment vertical="center"/>
    </xf>
    <xf numFmtId="38" fontId="12" fillId="0" borderId="5" xfId="1" applyFont="1" applyFill="1" applyBorder="1" applyAlignment="1" applyProtection="1">
      <alignment vertical="center"/>
    </xf>
    <xf numFmtId="38" fontId="12" fillId="0" borderId="15" xfId="1" applyFont="1" applyFill="1" applyBorder="1" applyAlignment="1" applyProtection="1">
      <alignment horizontal="center" vertical="center"/>
    </xf>
    <xf numFmtId="38" fontId="12" fillId="0" borderId="1" xfId="1" applyFont="1" applyFill="1" applyBorder="1" applyAlignment="1" applyProtection="1">
      <alignment vertical="center"/>
    </xf>
    <xf numFmtId="38" fontId="12" fillId="0" borderId="13" xfId="1" applyFont="1" applyFill="1" applyBorder="1" applyAlignment="1" applyProtection="1">
      <alignment vertical="center"/>
    </xf>
    <xf numFmtId="38" fontId="12" fillId="0" borderId="14" xfId="1" applyFont="1" applyFill="1" applyBorder="1" applyAlignment="1" applyProtection="1">
      <alignment horizontal="center" vertical="center"/>
    </xf>
    <xf numFmtId="38" fontId="15" fillId="0" borderId="45" xfId="1" applyFont="1" applyFill="1" applyBorder="1" applyAlignment="1" applyProtection="1">
      <alignment horizontal="center" vertical="center"/>
    </xf>
    <xf numFmtId="38" fontId="15" fillId="0" borderId="9" xfId="1" applyFont="1" applyFill="1" applyBorder="1" applyAlignment="1" applyProtection="1">
      <alignment horizontal="center" vertical="center"/>
    </xf>
    <xf numFmtId="38" fontId="20" fillId="0" borderId="0" xfId="1" applyFont="1" applyFill="1" applyAlignment="1" applyProtection="1">
      <alignment vertical="center"/>
    </xf>
    <xf numFmtId="38" fontId="3" fillId="0" borderId="0" xfId="1" applyFont="1" applyFill="1" applyAlignment="1" applyProtection="1">
      <alignment horizontal="right" vertical="center"/>
    </xf>
    <xf numFmtId="38" fontId="4" fillId="0" borderId="0" xfId="1" applyFont="1" applyFill="1" applyAlignment="1" applyProtection="1"/>
    <xf numFmtId="38" fontId="23" fillId="0" borderId="0" xfId="1" applyFont="1" applyFill="1" applyBorder="1" applyAlignment="1" applyProtection="1">
      <alignment vertical="center"/>
    </xf>
    <xf numFmtId="0" fontId="7" fillId="0" borderId="0" xfId="0" applyFont="1" applyAlignment="1">
      <alignment horizontal="center" vertical="center"/>
    </xf>
    <xf numFmtId="0" fontId="3" fillId="0" borderId="0" xfId="5" applyFill="1" applyProtection="1"/>
    <xf numFmtId="0" fontId="19" fillId="0" borderId="0" xfId="5" applyFont="1" applyFill="1" applyProtection="1"/>
    <xf numFmtId="38" fontId="19" fillId="0" borderId="0" xfId="6" applyFont="1" applyFill="1" applyProtection="1"/>
    <xf numFmtId="0" fontId="3" fillId="0" borderId="0" xfId="5" applyFill="1" applyBorder="1" applyProtection="1"/>
    <xf numFmtId="0" fontId="3" fillId="0" borderId="0" xfId="5" applyFill="1" applyAlignment="1" applyProtection="1">
      <alignment vertical="center"/>
    </xf>
    <xf numFmtId="38" fontId="3" fillId="0" borderId="0" xfId="5" applyNumberFormat="1" applyFill="1" applyAlignment="1" applyProtection="1">
      <alignment vertical="center"/>
    </xf>
    <xf numFmtId="0" fontId="19" fillId="0" borderId="0" xfId="5" applyFont="1" applyFill="1" applyAlignment="1" applyProtection="1">
      <alignment horizontal="right" vertical="top"/>
    </xf>
    <xf numFmtId="0" fontId="19" fillId="0" borderId="0" xfId="5" applyFont="1" applyFill="1" applyAlignment="1" applyProtection="1">
      <alignment vertical="center"/>
    </xf>
    <xf numFmtId="38" fontId="19" fillId="0" borderId="0" xfId="6" applyFont="1" applyFill="1" applyAlignment="1" applyProtection="1">
      <alignment vertical="center"/>
    </xf>
    <xf numFmtId="38" fontId="3" fillId="0" borderId="0" xfId="6" applyFont="1" applyFill="1" applyBorder="1" applyAlignment="1" applyProtection="1">
      <alignment vertical="center" wrapText="1"/>
    </xf>
    <xf numFmtId="38" fontId="31" fillId="0" borderId="2" xfId="6" applyFont="1" applyFill="1" applyBorder="1" applyAlignment="1" applyProtection="1">
      <alignment vertical="center" wrapText="1"/>
    </xf>
    <xf numFmtId="38" fontId="19" fillId="2" borderId="2" xfId="6" applyFont="1" applyFill="1" applyBorder="1" applyAlignment="1" applyProtection="1">
      <alignment horizontal="right" vertical="center" wrapText="1"/>
      <protection locked="0"/>
    </xf>
    <xf numFmtId="38" fontId="31" fillId="0" borderId="0" xfId="6" applyFont="1" applyFill="1" applyBorder="1" applyAlignment="1" applyProtection="1">
      <alignment horizontal="right" vertical="center" wrapText="1"/>
    </xf>
    <xf numFmtId="38" fontId="31" fillId="0" borderId="2" xfId="6" applyFont="1" applyFill="1" applyBorder="1" applyAlignment="1" applyProtection="1">
      <alignment horizontal="right" vertical="center" wrapText="1"/>
    </xf>
    <xf numFmtId="38" fontId="31" fillId="0" borderId="16" xfId="6" applyFont="1" applyFill="1" applyBorder="1" applyAlignment="1" applyProtection="1">
      <alignment horizontal="right" vertical="center" wrapText="1"/>
    </xf>
    <xf numFmtId="38" fontId="31" fillId="0" borderId="4" xfId="6" applyFont="1" applyFill="1" applyBorder="1" applyAlignment="1" applyProtection="1">
      <alignment horizontal="right" vertical="center" wrapText="1"/>
    </xf>
    <xf numFmtId="38" fontId="31" fillId="0" borderId="16" xfId="6" applyFont="1" applyFill="1" applyBorder="1" applyAlignment="1" applyProtection="1">
      <alignment horizontal="right" wrapText="1"/>
    </xf>
    <xf numFmtId="38" fontId="31" fillId="0" borderId="2" xfId="6" applyFont="1" applyFill="1" applyBorder="1" applyAlignment="1" applyProtection="1">
      <alignment horizontal="right" wrapText="1"/>
    </xf>
    <xf numFmtId="38" fontId="32" fillId="0" borderId="121" xfId="6" applyFont="1" applyFill="1" applyBorder="1" applyAlignment="1" applyProtection="1">
      <alignment horizontal="right" wrapText="1"/>
    </xf>
    <xf numFmtId="38" fontId="32" fillId="0" borderId="122" xfId="6" applyFont="1" applyFill="1" applyBorder="1" applyAlignment="1" applyProtection="1">
      <alignment horizontal="right" wrapText="1"/>
    </xf>
    <xf numFmtId="38" fontId="31" fillId="0" borderId="5" xfId="6" applyFont="1" applyFill="1" applyBorder="1" applyAlignment="1" applyProtection="1">
      <alignment horizontal="right" wrapText="1"/>
    </xf>
    <xf numFmtId="0" fontId="16" fillId="0" borderId="21" xfId="5" applyFont="1" applyFill="1" applyBorder="1" applyAlignment="1" applyProtection="1">
      <alignment horizontal="center" vertical="center" wrapText="1"/>
    </xf>
    <xf numFmtId="38" fontId="31" fillId="0" borderId="61" xfId="6" applyFont="1" applyFill="1" applyBorder="1" applyAlignment="1" applyProtection="1">
      <alignment horizontal="right" vertical="center" wrapText="1"/>
    </xf>
    <xf numFmtId="38" fontId="19" fillId="2" borderId="62" xfId="6" applyFont="1" applyFill="1" applyBorder="1" applyAlignment="1" applyProtection="1">
      <alignment horizontal="right" vertical="center" wrapText="1"/>
      <protection locked="0"/>
    </xf>
    <xf numFmtId="38" fontId="19" fillId="0" borderId="106" xfId="6" applyFont="1" applyFill="1" applyBorder="1" applyAlignment="1" applyProtection="1">
      <alignment horizontal="right" vertical="center" wrapText="1"/>
    </xf>
    <xf numFmtId="38" fontId="19" fillId="0" borderId="8" xfId="6" applyFont="1" applyFill="1" applyBorder="1" applyAlignment="1" applyProtection="1">
      <alignment horizontal="right" vertical="center" shrinkToFit="1"/>
    </xf>
    <xf numFmtId="38" fontId="31" fillId="0" borderId="60" xfId="6" applyFont="1" applyFill="1" applyBorder="1" applyAlignment="1" applyProtection="1">
      <alignment horizontal="right" vertical="center" wrapText="1"/>
    </xf>
    <xf numFmtId="38" fontId="19" fillId="0" borderId="61" xfId="6" applyNumberFormat="1" applyFont="1" applyFill="1" applyBorder="1" applyAlignment="1" applyProtection="1">
      <alignment horizontal="right" vertical="center" wrapText="1"/>
    </xf>
    <xf numFmtId="38" fontId="19" fillId="0" borderId="123" xfId="6" applyFont="1" applyFill="1" applyBorder="1" applyAlignment="1" applyProtection="1">
      <alignment horizontal="right" vertical="center" wrapText="1"/>
    </xf>
    <xf numFmtId="38" fontId="19" fillId="0" borderId="124" xfId="6" applyFont="1" applyFill="1" applyBorder="1" applyAlignment="1" applyProtection="1">
      <alignment horizontal="right" vertical="center" wrapText="1"/>
    </xf>
    <xf numFmtId="38" fontId="32" fillId="0" borderId="60" xfId="6" applyFont="1" applyFill="1" applyBorder="1" applyAlignment="1" applyProtection="1">
      <alignment horizontal="right" vertical="center" wrapText="1"/>
    </xf>
    <xf numFmtId="0" fontId="16" fillId="0" borderId="61" xfId="5" applyFont="1" applyFill="1" applyBorder="1" applyAlignment="1" applyProtection="1">
      <alignment horizontal="center" vertical="center" wrapText="1"/>
    </xf>
    <xf numFmtId="38" fontId="31" fillId="0" borderId="66" xfId="6" applyFont="1" applyFill="1" applyBorder="1" applyAlignment="1" applyProtection="1">
      <alignment horizontal="right" vertical="center" wrapText="1"/>
    </xf>
    <xf numFmtId="38" fontId="19" fillId="2" borderId="64" xfId="6" applyFont="1" applyFill="1" applyBorder="1" applyAlignment="1" applyProtection="1">
      <alignment horizontal="right" vertical="center" wrapText="1"/>
      <protection locked="0"/>
    </xf>
    <xf numFmtId="38" fontId="19" fillId="0" borderId="125" xfId="5" applyNumberFormat="1" applyFont="1" applyFill="1" applyBorder="1" applyAlignment="1">
      <alignment vertical="center" wrapText="1"/>
    </xf>
    <xf numFmtId="38" fontId="19" fillId="0" borderId="15" xfId="6" applyFont="1" applyFill="1" applyBorder="1" applyAlignment="1" applyProtection="1">
      <alignment horizontal="right" vertical="center" shrinkToFit="1"/>
    </xf>
    <xf numFmtId="38" fontId="31" fillId="0" borderId="65" xfId="6" applyFont="1" applyFill="1" applyBorder="1" applyAlignment="1" applyProtection="1">
      <alignment horizontal="right" vertical="center" wrapText="1"/>
    </xf>
    <xf numFmtId="38" fontId="19" fillId="0" borderId="66" xfId="6" applyNumberFormat="1" applyFont="1" applyFill="1" applyBorder="1" applyAlignment="1" applyProtection="1">
      <alignment horizontal="right" vertical="center" wrapText="1"/>
    </xf>
    <xf numFmtId="38" fontId="19" fillId="0" borderId="126" xfId="6" applyFont="1" applyFill="1" applyBorder="1" applyAlignment="1" applyProtection="1">
      <alignment horizontal="right" vertical="center" wrapText="1"/>
    </xf>
    <xf numFmtId="38" fontId="19" fillId="0" borderId="127" xfId="6" applyFont="1" applyFill="1" applyBorder="1" applyAlignment="1" applyProtection="1">
      <alignment horizontal="right" vertical="center" wrapText="1"/>
    </xf>
    <xf numFmtId="38" fontId="32" fillId="0" borderId="65" xfId="6" applyFont="1" applyFill="1" applyBorder="1" applyAlignment="1" applyProtection="1">
      <alignment horizontal="right" vertical="center" wrapText="1"/>
    </xf>
    <xf numFmtId="0" fontId="16" fillId="0" borderId="66" xfId="5" applyFont="1" applyFill="1" applyBorder="1" applyAlignment="1" applyProtection="1">
      <alignment horizontal="center" vertical="center" wrapText="1"/>
    </xf>
    <xf numFmtId="38" fontId="31" fillId="0" borderId="125" xfId="5" applyNumberFormat="1" applyFont="1" applyFill="1" applyBorder="1" applyAlignment="1">
      <alignment horizontal="right" vertical="center" wrapText="1"/>
    </xf>
    <xf numFmtId="38" fontId="31" fillId="0" borderId="15" xfId="6" applyFont="1" applyFill="1" applyBorder="1" applyAlignment="1" applyProtection="1">
      <alignment horizontal="center" vertical="center" wrapText="1"/>
    </xf>
    <xf numFmtId="38" fontId="31" fillId="0" borderId="128" xfId="6" applyFont="1" applyFill="1" applyBorder="1" applyAlignment="1" applyProtection="1">
      <alignment horizontal="right" vertical="center" wrapText="1"/>
    </xf>
    <xf numFmtId="38" fontId="19" fillId="2" borderId="101" xfId="6" applyFont="1" applyFill="1" applyBorder="1" applyAlignment="1" applyProtection="1">
      <alignment horizontal="right" vertical="center" wrapText="1"/>
      <protection locked="0"/>
    </xf>
    <xf numFmtId="38" fontId="31" fillId="0" borderId="129" xfId="6" applyFont="1" applyFill="1" applyBorder="1" applyAlignment="1" applyProtection="1">
      <alignment horizontal="right" vertical="center" wrapText="1"/>
    </xf>
    <xf numFmtId="38" fontId="19" fillId="0" borderId="128" xfId="6" applyNumberFormat="1" applyFont="1" applyFill="1" applyBorder="1" applyAlignment="1" applyProtection="1">
      <alignment horizontal="right" vertical="center" wrapText="1"/>
    </xf>
    <xf numFmtId="38" fontId="19" fillId="0" borderId="130" xfId="6" applyFont="1" applyFill="1" applyBorder="1" applyAlignment="1" applyProtection="1">
      <alignment horizontal="right" vertical="center" wrapText="1"/>
    </xf>
    <xf numFmtId="38" fontId="19" fillId="0" borderId="131" xfId="6" applyFont="1" applyFill="1" applyBorder="1" applyAlignment="1" applyProtection="1">
      <alignment horizontal="right" vertical="center" wrapText="1"/>
    </xf>
    <xf numFmtId="38" fontId="32" fillId="0" borderId="129" xfId="6" applyFont="1" applyFill="1" applyBorder="1" applyAlignment="1" applyProtection="1">
      <alignment horizontal="right" vertical="center" wrapText="1"/>
    </xf>
    <xf numFmtId="0" fontId="16" fillId="0" borderId="128" xfId="5" applyFont="1" applyFill="1" applyBorder="1" applyAlignment="1" applyProtection="1">
      <alignment horizontal="center" vertical="center" wrapText="1"/>
    </xf>
    <xf numFmtId="38" fontId="31" fillId="0" borderId="125" xfId="5" applyNumberFormat="1" applyFont="1" applyFill="1" applyBorder="1" applyAlignment="1">
      <alignment vertical="center" wrapText="1"/>
    </xf>
    <xf numFmtId="38" fontId="19" fillId="0" borderId="69" xfId="6" applyNumberFormat="1" applyFont="1" applyFill="1" applyBorder="1" applyAlignment="1" applyProtection="1">
      <alignment horizontal="right" vertical="center" wrapText="1"/>
    </xf>
    <xf numFmtId="38" fontId="31" fillId="0" borderId="0" xfId="6" applyFont="1" applyFill="1" applyBorder="1" applyAlignment="1" applyProtection="1">
      <alignment horizontal="center" vertical="center" wrapText="1"/>
    </xf>
    <xf numFmtId="10" fontId="33" fillId="0" borderId="0" xfId="5" applyNumberFormat="1" applyFont="1" applyFill="1" applyAlignment="1" applyProtection="1">
      <alignment vertical="center"/>
    </xf>
    <xf numFmtId="0" fontId="3" fillId="0" borderId="0" xfId="5" applyFill="1" applyAlignment="1" applyProtection="1">
      <alignment horizontal="center" vertical="center"/>
    </xf>
    <xf numFmtId="10" fontId="34" fillId="0" borderId="0" xfId="5" applyNumberFormat="1" applyFont="1" applyFill="1" applyAlignment="1" applyProtection="1">
      <alignment vertical="center"/>
    </xf>
    <xf numFmtId="0" fontId="3" fillId="0" borderId="0" xfId="5" applyAlignment="1" applyProtection="1">
      <alignment vertical="center"/>
    </xf>
    <xf numFmtId="38" fontId="0" fillId="0" borderId="16" xfId="6" applyFont="1" applyFill="1" applyBorder="1" applyAlignment="1" applyProtection="1">
      <alignment vertical="center"/>
    </xf>
    <xf numFmtId="0" fontId="3" fillId="0" borderId="16" xfId="5" applyFill="1" applyBorder="1" applyAlignment="1" applyProtection="1">
      <alignment vertical="center"/>
    </xf>
    <xf numFmtId="0" fontId="3" fillId="0" borderId="0" xfId="5" applyAlignment="1" applyProtection="1">
      <alignment vertical="center"/>
      <protection locked="0"/>
    </xf>
    <xf numFmtId="38" fontId="19" fillId="0" borderId="0" xfId="6" applyFont="1" applyAlignment="1" applyProtection="1">
      <alignment vertical="center"/>
    </xf>
    <xf numFmtId="38" fontId="3" fillId="0" borderId="0" xfId="5" applyNumberFormat="1" applyFill="1" applyBorder="1" applyAlignment="1" applyProtection="1">
      <alignment vertical="center"/>
    </xf>
    <xf numFmtId="38" fontId="3" fillId="0" borderId="13" xfId="5" applyNumberFormat="1" applyFill="1" applyBorder="1" applyAlignment="1" applyProtection="1">
      <alignment vertical="center"/>
    </xf>
    <xf numFmtId="38" fontId="3" fillId="0" borderId="3" xfId="5" applyNumberFormat="1" applyFill="1" applyBorder="1" applyAlignment="1" applyProtection="1">
      <alignment vertical="center"/>
    </xf>
    <xf numFmtId="0" fontId="3" fillId="0" borderId="3" xfId="5" applyFill="1" applyBorder="1" applyAlignment="1" applyProtection="1">
      <alignment horizontal="right" vertical="center"/>
    </xf>
    <xf numFmtId="0" fontId="3" fillId="0" borderId="13" xfId="5" applyFill="1" applyBorder="1" applyAlignment="1" applyProtection="1">
      <alignment horizontal="right" vertical="center"/>
    </xf>
    <xf numFmtId="38" fontId="3" fillId="0" borderId="16" xfId="5" applyNumberFormat="1" applyFill="1" applyBorder="1" applyAlignment="1" applyProtection="1">
      <alignment vertical="center"/>
    </xf>
    <xf numFmtId="0" fontId="3" fillId="0" borderId="16" xfId="5" applyFill="1" applyBorder="1" applyAlignment="1" applyProtection="1">
      <alignment horizontal="right" vertical="center"/>
    </xf>
    <xf numFmtId="0" fontId="16" fillId="0" borderId="0" xfId="5" applyFont="1" applyFill="1" applyAlignment="1" applyProtection="1">
      <alignment horizontal="center"/>
    </xf>
    <xf numFmtId="0" fontId="16" fillId="0" borderId="5" xfId="5" applyFont="1" applyFill="1" applyBorder="1" applyAlignment="1" applyProtection="1">
      <alignment horizontal="center"/>
    </xf>
    <xf numFmtId="0" fontId="20" fillId="0" borderId="0" xfId="5" applyFont="1" applyFill="1" applyAlignment="1" applyProtection="1">
      <alignment vertical="center"/>
    </xf>
    <xf numFmtId="0" fontId="15" fillId="0" borderId="16" xfId="5" applyFont="1" applyFill="1" applyBorder="1" applyAlignment="1" applyProtection="1">
      <alignment vertical="center"/>
    </xf>
    <xf numFmtId="38" fontId="31" fillId="0" borderId="7" xfId="6" applyFont="1" applyFill="1" applyBorder="1" applyAlignment="1" applyProtection="1">
      <alignment horizontal="right" vertical="center" wrapText="1"/>
    </xf>
    <xf numFmtId="0" fontId="16" fillId="0" borderId="16" xfId="5" applyFont="1" applyFill="1" applyBorder="1" applyAlignment="1" applyProtection="1">
      <alignment vertical="center"/>
    </xf>
    <xf numFmtId="38" fontId="31" fillId="0" borderId="7" xfId="6" applyFont="1" applyFill="1" applyBorder="1" applyAlignment="1" applyProtection="1">
      <alignment horizontal="center" vertical="center" wrapText="1"/>
    </xf>
    <xf numFmtId="180" fontId="19" fillId="0" borderId="0" xfId="6" applyNumberFormat="1" applyFont="1" applyFill="1" applyAlignment="1" applyProtection="1">
      <alignment vertical="center"/>
    </xf>
    <xf numFmtId="38" fontId="19" fillId="0" borderId="0" xfId="6" applyFont="1" applyFill="1" applyAlignment="1" applyProtection="1">
      <alignment vertical="center" shrinkToFit="1"/>
    </xf>
    <xf numFmtId="0" fontId="16" fillId="0" borderId="44" xfId="5" applyFont="1" applyFill="1" applyBorder="1" applyAlignment="1" applyProtection="1">
      <alignment vertical="center"/>
    </xf>
    <xf numFmtId="0" fontId="38" fillId="0" borderId="0" xfId="5" applyFont="1" applyFill="1" applyAlignment="1" applyProtection="1">
      <alignment vertical="center"/>
    </xf>
    <xf numFmtId="0" fontId="16" fillId="0" borderId="134" xfId="5" applyFont="1" applyFill="1" applyBorder="1" applyAlignment="1" applyProtection="1">
      <alignment vertical="center"/>
    </xf>
    <xf numFmtId="38" fontId="19" fillId="0" borderId="135" xfId="6" applyFont="1" applyFill="1" applyBorder="1" applyAlignment="1" applyProtection="1">
      <alignment horizontal="right" vertical="center" wrapText="1"/>
    </xf>
    <xf numFmtId="38" fontId="19" fillId="2" borderId="128" xfId="6" applyFont="1" applyFill="1" applyBorder="1" applyAlignment="1" applyProtection="1">
      <alignment horizontal="right" vertical="center" wrapText="1"/>
      <protection locked="0"/>
    </xf>
    <xf numFmtId="0" fontId="16" fillId="0" borderId="25" xfId="5" applyFont="1" applyFill="1" applyBorder="1" applyAlignment="1" applyProtection="1">
      <alignment vertical="center"/>
    </xf>
    <xf numFmtId="0" fontId="41" fillId="0" borderId="135" xfId="5" applyFont="1" applyFill="1" applyBorder="1" applyAlignment="1" applyProtection="1">
      <alignment horizontal="center" wrapText="1"/>
    </xf>
    <xf numFmtId="0" fontId="42" fillId="0" borderId="136" xfId="5" applyFont="1" applyFill="1" applyBorder="1" applyAlignment="1" applyProtection="1">
      <alignment horizontal="center" vertical="center" wrapText="1"/>
    </xf>
    <xf numFmtId="0" fontId="41" fillId="0" borderId="0" xfId="5" applyFont="1" applyFill="1" applyBorder="1" applyAlignment="1" applyProtection="1">
      <alignment horizontal="center" wrapText="1"/>
    </xf>
    <xf numFmtId="0" fontId="19" fillId="0" borderId="137" xfId="5" applyFont="1" applyFill="1" applyBorder="1" applyAlignment="1" applyProtection="1">
      <alignment horizontal="center" vertical="center" shrinkToFit="1"/>
    </xf>
    <xf numFmtId="0" fontId="19" fillId="0" borderId="137" xfId="5" applyFont="1" applyFill="1" applyBorder="1" applyAlignment="1" applyProtection="1">
      <alignment horizontal="center" vertical="center" wrapText="1"/>
    </xf>
    <xf numFmtId="0" fontId="3" fillId="0" borderId="7" xfId="5" applyFill="1" applyBorder="1" applyAlignment="1" applyProtection="1">
      <alignment horizontal="center" vertical="center" wrapText="1"/>
    </xf>
    <xf numFmtId="0" fontId="3" fillId="0" borderId="0" xfId="5" applyFill="1" applyBorder="1" applyAlignment="1" applyProtection="1">
      <alignment horizontal="center" vertical="center" wrapText="1"/>
    </xf>
    <xf numFmtId="0" fontId="16" fillId="0" borderId="0" xfId="5" applyFont="1" applyFill="1" applyBorder="1" applyAlignment="1" applyProtection="1">
      <alignment vertical="center"/>
    </xf>
    <xf numFmtId="0" fontId="16" fillId="0" borderId="40" xfId="5" applyFont="1" applyFill="1" applyBorder="1" applyAlignment="1" applyProtection="1">
      <alignment horizontal="center" wrapText="1"/>
    </xf>
    <xf numFmtId="0" fontId="16" fillId="0" borderId="0" xfId="5" applyFont="1" applyFill="1" applyBorder="1" applyAlignment="1" applyProtection="1">
      <alignment horizontal="center" vertical="center" wrapText="1"/>
    </xf>
    <xf numFmtId="0" fontId="3" fillId="0" borderId="0" xfId="5" applyFill="1" applyBorder="1" applyAlignment="1" applyProtection="1">
      <alignment horizontal="right"/>
    </xf>
    <xf numFmtId="0" fontId="3" fillId="0" borderId="0" xfId="5" applyFill="1" applyAlignment="1" applyProtection="1">
      <alignment horizontal="right" vertical="center"/>
    </xf>
    <xf numFmtId="0" fontId="44" fillId="0" borderId="0" xfId="5" applyFont="1" applyFill="1" applyBorder="1" applyAlignment="1" applyProtection="1">
      <alignment horizontal="center" vertical="center"/>
    </xf>
    <xf numFmtId="0" fontId="3" fillId="0" borderId="0" xfId="5" applyFont="1" applyFill="1" applyBorder="1" applyAlignment="1" applyProtection="1">
      <alignment horizontal="right" vertical="center"/>
    </xf>
    <xf numFmtId="4" fontId="3" fillId="0" borderId="0" xfId="5" applyNumberFormat="1" applyFill="1" applyAlignment="1" applyProtection="1">
      <alignment vertical="center"/>
    </xf>
    <xf numFmtId="0" fontId="23" fillId="0" borderId="0" xfId="5" applyFont="1" applyFill="1" applyAlignment="1" applyProtection="1">
      <alignment vertical="center"/>
    </xf>
    <xf numFmtId="38" fontId="12" fillId="2" borderId="42" xfId="1" applyFont="1" applyFill="1" applyBorder="1" applyAlignment="1" applyProtection="1">
      <alignment horizontal="center" vertical="center"/>
      <protection locked="0"/>
    </xf>
    <xf numFmtId="0" fontId="12" fillId="2" borderId="42" xfId="0" applyFont="1" applyFill="1" applyBorder="1" applyAlignment="1" applyProtection="1">
      <alignment horizontal="center" vertical="center"/>
      <protection locked="0"/>
    </xf>
    <xf numFmtId="38" fontId="12" fillId="0" borderId="42" xfId="1" applyFont="1" applyFill="1" applyBorder="1" applyAlignment="1">
      <alignment vertical="center"/>
    </xf>
    <xf numFmtId="38" fontId="13" fillId="0" borderId="47" xfId="1" applyFont="1" applyFill="1" applyBorder="1" applyAlignment="1">
      <alignment horizontal="center" vertical="center"/>
    </xf>
    <xf numFmtId="0" fontId="5" fillId="0" borderId="0" xfId="2" applyFont="1" applyAlignment="1">
      <alignment horizontal="center" vertical="center"/>
    </xf>
    <xf numFmtId="0" fontId="4" fillId="0" borderId="0" xfId="1" applyNumberFormat="1" applyFont="1" applyFill="1" applyBorder="1" applyAlignment="1">
      <alignment horizontal="center" vertical="center" shrinkToFit="1"/>
    </xf>
    <xf numFmtId="0" fontId="4" fillId="0" borderId="0" xfId="0" applyNumberFormat="1" applyFont="1" applyBorder="1" applyAlignment="1">
      <alignment horizontal="center" vertical="center" shrinkToFit="1"/>
    </xf>
    <xf numFmtId="38" fontId="15" fillId="0" borderId="0" xfId="1" applyFont="1" applyFill="1" applyBorder="1" applyAlignment="1">
      <alignment horizontal="distributed" vertical="center"/>
    </xf>
    <xf numFmtId="38" fontId="4" fillId="0" borderId="0" xfId="1" applyFont="1" applyFill="1" applyBorder="1" applyAlignment="1">
      <alignment horizontal="center" vertical="center" shrinkToFit="1"/>
    </xf>
    <xf numFmtId="0" fontId="4" fillId="0" borderId="0" xfId="0" applyFont="1" applyBorder="1" applyAlignment="1">
      <alignment horizontal="center" vertical="center" shrinkToFit="1"/>
    </xf>
    <xf numFmtId="38" fontId="12" fillId="0" borderId="14" xfId="1" applyFont="1" applyFill="1" applyBorder="1" applyAlignment="1">
      <alignment horizontal="center" vertical="center" wrapText="1"/>
    </xf>
    <xf numFmtId="38" fontId="12" fillId="0" borderId="13" xfId="1" applyFont="1" applyFill="1" applyBorder="1" applyAlignment="1">
      <alignment horizontal="center" vertical="center"/>
    </xf>
    <xf numFmtId="0" fontId="12" fillId="0" borderId="13" xfId="0" applyFont="1" applyBorder="1" applyAlignment="1">
      <alignment horizontal="center" vertical="center"/>
    </xf>
    <xf numFmtId="0" fontId="12" fillId="0" borderId="1" xfId="0" applyFont="1" applyBorder="1" applyAlignment="1">
      <alignment horizontal="center" vertical="center"/>
    </xf>
    <xf numFmtId="38" fontId="12" fillId="0" borderId="36" xfId="1" applyFont="1" applyFill="1" applyBorder="1" applyAlignment="1">
      <alignment horizontal="center" vertical="center"/>
    </xf>
    <xf numFmtId="38" fontId="12" fillId="0" borderId="35" xfId="1" applyFont="1" applyFill="1" applyBorder="1" applyAlignment="1">
      <alignment horizontal="center" vertical="center"/>
    </xf>
    <xf numFmtId="0" fontId="12" fillId="0" borderId="35" xfId="0" applyFont="1" applyBorder="1" applyAlignment="1">
      <alignment horizontal="center" vertical="center"/>
    </xf>
    <xf numFmtId="0" fontId="12" fillId="0" borderId="34" xfId="0" applyFont="1" applyBorder="1" applyAlignment="1">
      <alignment horizontal="center" vertical="center"/>
    </xf>
    <xf numFmtId="38" fontId="12" fillId="0" borderId="14" xfId="1" applyFont="1" applyFill="1" applyBorder="1" applyAlignment="1">
      <alignment horizontal="center" vertical="center"/>
    </xf>
    <xf numFmtId="38" fontId="12" fillId="0" borderId="1" xfId="1" applyFont="1" applyFill="1" applyBorder="1" applyAlignment="1">
      <alignment horizontal="center" vertical="center"/>
    </xf>
    <xf numFmtId="38" fontId="12" fillId="0" borderId="15" xfId="1" applyFont="1" applyFill="1" applyBorder="1" applyAlignment="1">
      <alignment horizontal="center" vertical="center"/>
    </xf>
    <xf numFmtId="38" fontId="12" fillId="0" borderId="0" xfId="1" applyFont="1" applyFill="1" applyBorder="1" applyAlignment="1">
      <alignment horizontal="center" vertical="center"/>
    </xf>
    <xf numFmtId="38" fontId="12" fillId="0" borderId="7" xfId="1" applyFont="1" applyFill="1" applyBorder="1" applyAlignment="1">
      <alignment horizontal="center" vertical="center"/>
    </xf>
    <xf numFmtId="38" fontId="14" fillId="0" borderId="53" xfId="1" applyFont="1" applyFill="1" applyBorder="1" applyAlignment="1">
      <alignment horizontal="center" vertical="center" wrapText="1"/>
    </xf>
    <xf numFmtId="38" fontId="14" fillId="0" borderId="52" xfId="1" applyFont="1" applyFill="1" applyBorder="1" applyAlignment="1">
      <alignment horizontal="center" vertical="center" wrapText="1"/>
    </xf>
    <xf numFmtId="38" fontId="14" fillId="0" borderId="51" xfId="1" applyFont="1" applyFill="1" applyBorder="1" applyAlignment="1">
      <alignment horizontal="center" vertical="center" wrapText="1"/>
    </xf>
    <xf numFmtId="38" fontId="14" fillId="0" borderId="50" xfId="1" applyFont="1" applyFill="1" applyBorder="1" applyAlignment="1">
      <alignment horizontal="center" vertical="center" wrapText="1"/>
    </xf>
    <xf numFmtId="38" fontId="14" fillId="0" borderId="0" xfId="1" applyFont="1" applyFill="1" applyBorder="1" applyAlignment="1">
      <alignment horizontal="center" vertical="center" wrapText="1"/>
    </xf>
    <xf numFmtId="38" fontId="14" fillId="0" borderId="49" xfId="1" applyFont="1" applyFill="1" applyBorder="1" applyAlignment="1">
      <alignment horizontal="center" vertical="center" wrapText="1"/>
    </xf>
    <xf numFmtId="38" fontId="3" fillId="0" borderId="14" xfId="1" applyFont="1" applyFill="1" applyBorder="1" applyAlignment="1" applyProtection="1">
      <alignment horizontal="center" vertical="center" wrapText="1"/>
    </xf>
    <xf numFmtId="38" fontId="3" fillId="0" borderId="13" xfId="1" applyFont="1" applyFill="1" applyBorder="1" applyAlignment="1" applyProtection="1">
      <alignment horizontal="center" vertical="center"/>
    </xf>
    <xf numFmtId="38" fontId="3" fillId="0" borderId="1" xfId="1" applyFont="1" applyFill="1" applyBorder="1" applyAlignment="1" applyProtection="1">
      <alignment horizontal="center" vertical="center"/>
    </xf>
    <xf numFmtId="38" fontId="12" fillId="0" borderId="16" xfId="1" applyFont="1" applyFill="1" applyBorder="1" applyAlignment="1" applyProtection="1">
      <alignment vertical="center"/>
    </xf>
    <xf numFmtId="38" fontId="25" fillId="0" borderId="53" xfId="1" applyFont="1" applyFill="1" applyBorder="1" applyAlignment="1" applyProtection="1">
      <alignment horizontal="center" vertical="center" wrapText="1"/>
    </xf>
    <xf numFmtId="38" fontId="25" fillId="0" borderId="52" xfId="1" applyFont="1" applyFill="1" applyBorder="1" applyAlignment="1" applyProtection="1">
      <alignment horizontal="center" vertical="center" wrapText="1"/>
    </xf>
    <xf numFmtId="38" fontId="25" fillId="0" borderId="51" xfId="1" applyFont="1" applyFill="1" applyBorder="1" applyAlignment="1" applyProtection="1">
      <alignment horizontal="center" vertical="center" wrapText="1"/>
    </xf>
    <xf numFmtId="0" fontId="24" fillId="0" borderId="117" xfId="3" applyFont="1" applyBorder="1" applyAlignment="1" applyProtection="1">
      <alignment wrapText="1"/>
    </xf>
    <xf numFmtId="0" fontId="24" fillId="0" borderId="5" xfId="3" applyFont="1" applyBorder="1" applyAlignment="1" applyProtection="1">
      <alignment wrapText="1"/>
    </xf>
    <xf numFmtId="0" fontId="24" fillId="0" borderId="116" xfId="3" applyFont="1" applyBorder="1" applyAlignment="1" applyProtection="1">
      <alignment wrapText="1"/>
    </xf>
    <xf numFmtId="38" fontId="12" fillId="0" borderId="14" xfId="1" applyFont="1" applyFill="1" applyBorder="1" applyAlignment="1" applyProtection="1">
      <alignment horizontal="center" vertical="center"/>
    </xf>
    <xf numFmtId="38" fontId="12" fillId="0" borderId="13" xfId="1" applyFont="1" applyFill="1" applyBorder="1" applyAlignment="1" applyProtection="1">
      <alignment horizontal="center" vertical="center"/>
    </xf>
    <xf numFmtId="38" fontId="12" fillId="0" borderId="110" xfId="1" applyFont="1" applyFill="1" applyBorder="1" applyAlignment="1" applyProtection="1">
      <alignment horizontal="center" vertical="center"/>
    </xf>
    <xf numFmtId="38" fontId="12" fillId="0" borderId="8" xfId="1" applyFont="1" applyFill="1" applyBorder="1" applyAlignment="1" applyProtection="1">
      <alignment horizontal="center" vertical="center"/>
    </xf>
    <xf numFmtId="38" fontId="12" fillId="0" borderId="5" xfId="1" applyFont="1" applyFill="1" applyBorder="1" applyAlignment="1" applyProtection="1">
      <alignment horizontal="center" vertical="center"/>
    </xf>
    <xf numFmtId="38" fontId="12" fillId="0" borderId="106" xfId="1" applyFont="1" applyFill="1" applyBorder="1" applyAlignment="1" applyProtection="1">
      <alignment horizontal="center" vertical="center"/>
    </xf>
    <xf numFmtId="38" fontId="16" fillId="0" borderId="109" xfId="1" applyFont="1" applyFill="1" applyBorder="1" applyAlignment="1" applyProtection="1">
      <alignment horizontal="right"/>
    </xf>
    <xf numFmtId="38" fontId="16" fillId="0" borderId="108" xfId="1" applyFont="1" applyFill="1" applyBorder="1" applyAlignment="1" applyProtection="1">
      <alignment horizontal="right"/>
    </xf>
    <xf numFmtId="38" fontId="16" fillId="0" borderId="107" xfId="1" applyFont="1" applyFill="1" applyBorder="1" applyAlignment="1" applyProtection="1">
      <alignment horizontal="right"/>
    </xf>
    <xf numFmtId="38" fontId="12" fillId="0" borderId="105" xfId="1" applyFont="1" applyFill="1" applyBorder="1" applyAlignment="1" applyProtection="1">
      <alignment vertical="center"/>
    </xf>
    <xf numFmtId="38" fontId="12" fillId="0" borderId="30" xfId="1" applyFont="1" applyFill="1" applyBorder="1" applyAlignment="1" applyProtection="1">
      <alignment vertical="center"/>
    </xf>
    <xf numFmtId="38" fontId="12" fillId="0" borderId="104" xfId="1" applyFont="1" applyFill="1" applyBorder="1" applyAlignment="1" applyProtection="1">
      <alignment vertical="center"/>
    </xf>
    <xf numFmtId="38" fontId="27" fillId="5" borderId="109" xfId="1" applyFont="1" applyFill="1" applyBorder="1" applyAlignment="1" applyProtection="1">
      <alignment horizontal="distributed" vertical="center" wrapText="1"/>
    </xf>
    <xf numFmtId="0" fontId="3" fillId="0" borderId="108" xfId="3" applyBorder="1" applyAlignment="1" applyProtection="1">
      <alignment vertical="center"/>
    </xf>
    <xf numFmtId="0" fontId="3" fillId="0" borderId="107" xfId="3" applyBorder="1" applyAlignment="1" applyProtection="1">
      <alignment vertical="center"/>
    </xf>
    <xf numFmtId="0" fontId="3" fillId="0" borderId="119" xfId="3" applyBorder="1" applyAlignment="1" applyProtection="1">
      <alignment vertical="center"/>
    </xf>
    <xf numFmtId="0" fontId="3" fillId="0" borderId="26" xfId="3" applyBorder="1" applyAlignment="1" applyProtection="1">
      <alignment vertical="center"/>
    </xf>
    <xf numFmtId="0" fontId="3" fillId="0" borderId="118" xfId="3" applyBorder="1" applyAlignment="1" applyProtection="1">
      <alignment vertical="center"/>
    </xf>
    <xf numFmtId="38" fontId="4" fillId="0" borderId="9" xfId="1" applyFont="1" applyFill="1" applyBorder="1" applyAlignment="1" applyProtection="1">
      <alignment horizontal="center" vertical="center"/>
    </xf>
    <xf numFmtId="0" fontId="4" fillId="0" borderId="3" xfId="3" applyFont="1" applyBorder="1" applyAlignment="1" applyProtection="1">
      <alignment vertical="center"/>
    </xf>
    <xf numFmtId="0" fontId="4" fillId="0" borderId="4" xfId="3" applyFont="1" applyBorder="1" applyAlignment="1" applyProtection="1">
      <alignment vertical="center"/>
    </xf>
    <xf numFmtId="38" fontId="26" fillId="5" borderId="108" xfId="1" applyFont="1" applyFill="1" applyBorder="1" applyAlignment="1" applyProtection="1">
      <alignment vertical="center" wrapText="1"/>
    </xf>
    <xf numFmtId="0" fontId="26" fillId="0" borderId="0" xfId="3" applyFont="1" applyAlignment="1" applyProtection="1">
      <alignment vertical="center" wrapText="1"/>
    </xf>
    <xf numFmtId="38" fontId="23" fillId="0" borderId="115" xfId="1" applyFont="1" applyBorder="1" applyAlignment="1" applyProtection="1">
      <alignment horizontal="center"/>
    </xf>
    <xf numFmtId="0" fontId="23" fillId="0" borderId="13" xfId="3" applyFont="1" applyBorder="1" applyAlignment="1" applyProtection="1">
      <alignment horizontal="center"/>
    </xf>
    <xf numFmtId="0" fontId="23" fillId="0" borderId="114" xfId="3" applyFont="1" applyBorder="1" applyAlignment="1" applyProtection="1">
      <alignment horizontal="center"/>
    </xf>
    <xf numFmtId="0" fontId="23" fillId="0" borderId="113" xfId="3" applyFont="1" applyBorder="1" applyAlignment="1" applyProtection="1">
      <alignment horizontal="center"/>
    </xf>
    <xf numFmtId="0" fontId="23" fillId="0" borderId="19" xfId="3" applyFont="1" applyBorder="1" applyAlignment="1" applyProtection="1">
      <alignment horizontal="center"/>
    </xf>
    <xf numFmtId="0" fontId="23" fillId="0" borderId="112" xfId="3" applyFont="1" applyBorder="1" applyAlignment="1" applyProtection="1">
      <alignment horizontal="center"/>
    </xf>
    <xf numFmtId="38" fontId="12" fillId="0" borderId="9" xfId="1" applyFont="1" applyFill="1" applyBorder="1" applyAlignment="1" applyProtection="1">
      <alignment horizontal="center" vertical="center"/>
    </xf>
    <xf numFmtId="38" fontId="12" fillId="0" borderId="3" xfId="1" applyFont="1" applyFill="1" applyBorder="1" applyAlignment="1" applyProtection="1">
      <alignment horizontal="center" vertical="center"/>
    </xf>
    <xf numFmtId="38" fontId="12" fillId="0" borderId="4" xfId="1" applyFont="1" applyFill="1" applyBorder="1" applyAlignment="1" applyProtection="1">
      <alignment horizontal="center" vertical="center"/>
    </xf>
    <xf numFmtId="38" fontId="12" fillId="0" borderId="40" xfId="1" applyFont="1" applyFill="1" applyBorder="1" applyAlignment="1" applyProtection="1">
      <alignment vertical="center"/>
    </xf>
    <xf numFmtId="0" fontId="0" fillId="0" borderId="0" xfId="0">
      <alignment vertical="center"/>
    </xf>
    <xf numFmtId="38" fontId="12" fillId="0" borderId="25" xfId="1" applyFont="1" applyFill="1" applyBorder="1" applyAlignment="1" applyProtection="1">
      <alignment vertical="center"/>
    </xf>
    <xf numFmtId="38" fontId="12" fillId="0" borderId="111" xfId="1" applyFont="1" applyFill="1" applyBorder="1" applyAlignment="1" applyProtection="1">
      <alignment vertical="center"/>
    </xf>
    <xf numFmtId="38" fontId="12" fillId="0" borderId="102" xfId="1" applyFont="1" applyFill="1" applyBorder="1" applyAlignment="1" applyProtection="1">
      <alignment horizontal="center" vertical="center"/>
    </xf>
    <xf numFmtId="38" fontId="12" fillId="0" borderId="101" xfId="1" applyFont="1" applyFill="1" applyBorder="1" applyAlignment="1" applyProtection="1">
      <alignment horizontal="center" vertical="center"/>
    </xf>
    <xf numFmtId="38" fontId="12" fillId="0" borderId="1" xfId="1" applyFont="1" applyFill="1" applyBorder="1" applyAlignment="1" applyProtection="1">
      <alignment horizontal="center" vertical="center"/>
    </xf>
    <xf numFmtId="38" fontId="12" fillId="0" borderId="2" xfId="1" applyFont="1" applyFill="1" applyBorder="1" applyAlignment="1" applyProtection="1">
      <alignment horizontal="center" vertical="center"/>
    </xf>
    <xf numFmtId="38" fontId="19" fillId="0" borderId="63" xfId="1" applyFont="1" applyFill="1" applyBorder="1" applyAlignment="1" applyProtection="1">
      <alignment horizontal="center" vertical="center" shrinkToFit="1"/>
    </xf>
    <xf numFmtId="38" fontId="19" fillId="0" borderId="100" xfId="1" applyFont="1" applyFill="1" applyBorder="1" applyAlignment="1" applyProtection="1">
      <alignment horizontal="center" vertical="center" shrinkToFit="1"/>
    </xf>
    <xf numFmtId="38" fontId="12" fillId="0" borderId="99" xfId="1" applyFont="1" applyFill="1" applyBorder="1" applyAlignment="1" applyProtection="1">
      <alignment horizontal="center" vertical="center"/>
    </xf>
    <xf numFmtId="38" fontId="12" fillId="0" borderId="98" xfId="1" applyFont="1" applyFill="1" applyBorder="1" applyAlignment="1" applyProtection="1">
      <alignment horizontal="center" vertical="center"/>
    </xf>
    <xf numFmtId="38" fontId="12" fillId="0" borderId="44" xfId="1" applyFont="1" applyFill="1" applyBorder="1" applyAlignment="1" applyProtection="1">
      <alignment vertical="center"/>
    </xf>
    <xf numFmtId="38" fontId="12" fillId="0" borderId="103" xfId="1" applyFont="1" applyFill="1" applyBorder="1" applyAlignment="1" applyProtection="1">
      <alignment vertical="center"/>
    </xf>
    <xf numFmtId="38" fontId="16" fillId="0" borderId="14" xfId="1" applyFont="1" applyFill="1" applyBorder="1" applyAlignment="1" applyProtection="1">
      <alignment vertical="center"/>
    </xf>
    <xf numFmtId="38" fontId="16" fillId="0" borderId="1" xfId="1" applyFont="1" applyFill="1" applyBorder="1" applyAlignment="1" applyProtection="1">
      <alignment vertical="center"/>
    </xf>
    <xf numFmtId="0" fontId="16" fillId="0" borderId="15" xfId="3" applyFont="1" applyBorder="1" applyAlignment="1" applyProtection="1">
      <alignment vertical="center"/>
    </xf>
    <xf numFmtId="0" fontId="16" fillId="0" borderId="7" xfId="3" applyFont="1" applyBorder="1" applyAlignment="1" applyProtection="1">
      <alignment vertical="center"/>
    </xf>
    <xf numFmtId="0" fontId="16" fillId="0" borderId="8" xfId="3" applyFont="1" applyBorder="1" applyAlignment="1" applyProtection="1">
      <alignment vertical="center"/>
    </xf>
    <xf numFmtId="0" fontId="16" fillId="0" borderId="2" xfId="3" applyFont="1" applyBorder="1" applyAlignment="1" applyProtection="1">
      <alignment vertical="center"/>
    </xf>
    <xf numFmtId="38" fontId="12" fillId="2" borderId="39" xfId="1" applyFont="1" applyFill="1" applyBorder="1" applyAlignment="1" applyProtection="1">
      <alignment horizontal="center" vertical="center" shrinkToFit="1"/>
      <protection locked="0"/>
    </xf>
    <xf numFmtId="38" fontId="12" fillId="2" borderId="38" xfId="1" applyFont="1" applyFill="1" applyBorder="1" applyAlignment="1" applyProtection="1">
      <alignment horizontal="center" vertical="center" shrinkToFit="1"/>
      <protection locked="0"/>
    </xf>
    <xf numFmtId="38" fontId="12" fillId="2" borderId="37" xfId="1" applyFont="1" applyFill="1" applyBorder="1" applyAlignment="1" applyProtection="1">
      <alignment horizontal="center" vertical="center" shrinkToFit="1"/>
      <protection locked="0"/>
    </xf>
    <xf numFmtId="38" fontId="12" fillId="2" borderId="94" xfId="1" applyFont="1" applyFill="1" applyBorder="1" applyAlignment="1" applyProtection="1">
      <alignment vertical="center"/>
      <protection locked="0"/>
    </xf>
    <xf numFmtId="38" fontId="12" fillId="2" borderId="93" xfId="1" applyFont="1" applyFill="1" applyBorder="1" applyAlignment="1" applyProtection="1">
      <alignment vertical="center"/>
      <protection locked="0"/>
    </xf>
    <xf numFmtId="38" fontId="12" fillId="2" borderId="93" xfId="1" applyFont="1" applyFill="1" applyBorder="1" applyAlignment="1" applyProtection="1">
      <alignment horizontal="right" vertical="center" shrinkToFit="1"/>
      <protection locked="0"/>
    </xf>
    <xf numFmtId="38" fontId="12" fillId="0" borderId="93" xfId="1" applyFont="1" applyFill="1" applyBorder="1" applyAlignment="1" applyProtection="1">
      <alignment horizontal="right" vertical="center" shrinkToFit="1"/>
    </xf>
    <xf numFmtId="38" fontId="12" fillId="0" borderId="92" xfId="1" applyFont="1" applyFill="1" applyBorder="1" applyAlignment="1" applyProtection="1">
      <alignment horizontal="right" vertical="center" shrinkToFit="1"/>
    </xf>
    <xf numFmtId="38" fontId="12" fillId="2" borderId="29" xfId="1" applyFont="1" applyFill="1" applyBorder="1" applyAlignment="1" applyProtection="1">
      <alignment horizontal="center" vertical="center" shrinkToFit="1"/>
      <protection locked="0"/>
    </xf>
    <xf numFmtId="38" fontId="12" fillId="2" borderId="28" xfId="1" applyFont="1" applyFill="1" applyBorder="1" applyAlignment="1" applyProtection="1">
      <alignment horizontal="center" vertical="center" shrinkToFit="1"/>
      <protection locked="0"/>
    </xf>
    <xf numFmtId="38" fontId="12" fillId="2" borderId="27" xfId="1" applyFont="1" applyFill="1" applyBorder="1" applyAlignment="1" applyProtection="1">
      <alignment horizontal="center" vertical="center" shrinkToFit="1"/>
      <protection locked="0"/>
    </xf>
    <xf numFmtId="38" fontId="12" fillId="0" borderId="96" xfId="1" applyFont="1" applyFill="1" applyBorder="1" applyAlignment="1" applyProtection="1">
      <alignment horizontal="right" vertical="center" shrinkToFit="1"/>
    </xf>
    <xf numFmtId="38" fontId="12" fillId="0" borderId="95" xfId="1" applyFont="1" applyFill="1" applyBorder="1" applyAlignment="1" applyProtection="1">
      <alignment horizontal="right" vertical="center" shrinkToFit="1"/>
    </xf>
    <xf numFmtId="38" fontId="12" fillId="0" borderId="14" xfId="1" applyFont="1" applyFill="1" applyBorder="1" applyAlignment="1" applyProtection="1">
      <alignment horizontal="right" vertical="center"/>
    </xf>
    <xf numFmtId="38" fontId="12" fillId="0" borderId="13" xfId="1" applyFont="1" applyFill="1" applyBorder="1" applyAlignment="1" applyProtection="1">
      <alignment horizontal="right" vertical="center"/>
    </xf>
    <xf numFmtId="38" fontId="12" fillId="0" borderId="1" xfId="1" applyFont="1" applyFill="1" applyBorder="1" applyAlignment="1" applyProtection="1">
      <alignment horizontal="right" vertical="center"/>
    </xf>
    <xf numFmtId="38" fontId="12" fillId="0" borderId="15" xfId="1" applyFont="1" applyFill="1" applyBorder="1" applyAlignment="1" applyProtection="1">
      <alignment horizontal="right" vertical="center"/>
    </xf>
    <xf numFmtId="38" fontId="12" fillId="0" borderId="0" xfId="1" applyFont="1" applyFill="1" applyBorder="1" applyAlignment="1" applyProtection="1">
      <alignment horizontal="right" vertical="center"/>
    </xf>
    <xf numFmtId="38" fontId="12" fillId="0" borderId="7" xfId="1" applyFont="1" applyFill="1" applyBorder="1" applyAlignment="1" applyProtection="1">
      <alignment horizontal="right" vertical="center"/>
    </xf>
    <xf numFmtId="38" fontId="12" fillId="0" borderId="8" xfId="1" applyFont="1" applyFill="1" applyBorder="1" applyAlignment="1" applyProtection="1">
      <alignment horizontal="right" vertical="center"/>
    </xf>
    <xf numFmtId="38" fontId="12" fillId="0" borderId="5" xfId="1" applyFont="1" applyFill="1" applyBorder="1" applyAlignment="1" applyProtection="1">
      <alignment horizontal="right" vertical="center"/>
    </xf>
    <xf numFmtId="38" fontId="12" fillId="0" borderId="2" xfId="1" applyFont="1" applyFill="1" applyBorder="1" applyAlignment="1" applyProtection="1">
      <alignment horizontal="right" vertical="center"/>
    </xf>
    <xf numFmtId="38" fontId="12" fillId="0" borderId="14" xfId="3" applyNumberFormat="1" applyFont="1" applyFill="1" applyBorder="1" applyAlignment="1" applyProtection="1">
      <alignment horizontal="right" vertical="center"/>
    </xf>
    <xf numFmtId="38" fontId="12" fillId="0" borderId="13" xfId="3" applyNumberFormat="1" applyFont="1" applyFill="1" applyBorder="1" applyAlignment="1" applyProtection="1">
      <alignment horizontal="right" vertical="center"/>
    </xf>
    <xf numFmtId="38" fontId="12" fillId="0" borderId="1" xfId="3" applyNumberFormat="1" applyFont="1" applyFill="1" applyBorder="1" applyAlignment="1" applyProtection="1">
      <alignment horizontal="right" vertical="center"/>
    </xf>
    <xf numFmtId="38" fontId="12" fillId="0" borderId="15" xfId="3" applyNumberFormat="1" applyFont="1" applyFill="1" applyBorder="1" applyAlignment="1" applyProtection="1">
      <alignment horizontal="right" vertical="center"/>
    </xf>
    <xf numFmtId="38" fontId="12" fillId="0" borderId="0" xfId="3" applyNumberFormat="1" applyFont="1" applyFill="1" applyBorder="1" applyAlignment="1" applyProtection="1">
      <alignment horizontal="right" vertical="center"/>
    </xf>
    <xf numFmtId="38" fontId="12" fillId="0" borderId="7" xfId="3" applyNumberFormat="1" applyFont="1" applyFill="1" applyBorder="1" applyAlignment="1" applyProtection="1">
      <alignment horizontal="right" vertical="center"/>
    </xf>
    <xf numFmtId="38" fontId="12" fillId="0" borderId="8" xfId="3" applyNumberFormat="1" applyFont="1" applyFill="1" applyBorder="1" applyAlignment="1" applyProtection="1">
      <alignment horizontal="right" vertical="center"/>
    </xf>
    <xf numFmtId="38" fontId="12" fillId="0" borderId="5" xfId="3" applyNumberFormat="1" applyFont="1" applyFill="1" applyBorder="1" applyAlignment="1" applyProtection="1">
      <alignment horizontal="right" vertical="center"/>
    </xf>
    <xf numFmtId="38" fontId="12" fillId="0" borderId="2" xfId="3" applyNumberFormat="1" applyFont="1" applyFill="1" applyBorder="1" applyAlignment="1" applyProtection="1">
      <alignment horizontal="right" vertical="center"/>
    </xf>
    <xf numFmtId="38" fontId="12" fillId="2" borderId="43" xfId="1" applyFont="1" applyFill="1" applyBorder="1" applyAlignment="1" applyProtection="1">
      <alignment horizontal="center" vertical="center" shrinkToFit="1"/>
      <protection locked="0"/>
    </xf>
    <xf numFmtId="38" fontId="12" fillId="2" borderId="42" xfId="1" applyFont="1" applyFill="1" applyBorder="1" applyAlignment="1" applyProtection="1">
      <alignment horizontal="center" vertical="center" shrinkToFit="1"/>
      <protection locked="0"/>
    </xf>
    <xf numFmtId="38" fontId="12" fillId="2" borderId="41" xfId="1" applyFont="1" applyFill="1" applyBorder="1" applyAlignment="1" applyProtection="1">
      <alignment horizontal="center" vertical="center" shrinkToFit="1"/>
      <protection locked="0"/>
    </xf>
    <xf numFmtId="38" fontId="12" fillId="0" borderId="24" xfId="1" applyFont="1" applyFill="1" applyBorder="1" applyAlignment="1" applyProtection="1">
      <alignment horizontal="center" vertical="center"/>
    </xf>
    <xf numFmtId="38" fontId="12" fillId="0" borderId="23" xfId="1" applyFont="1" applyFill="1" applyBorder="1" applyAlignment="1" applyProtection="1">
      <alignment horizontal="center" vertical="center"/>
    </xf>
    <xf numFmtId="38" fontId="12" fillId="0" borderId="22" xfId="1" applyFont="1" applyFill="1" applyBorder="1" applyAlignment="1" applyProtection="1">
      <alignment horizontal="center" vertical="center"/>
    </xf>
    <xf numFmtId="38" fontId="12" fillId="2" borderId="91" xfId="1" applyFont="1" applyFill="1" applyBorder="1" applyAlignment="1" applyProtection="1">
      <alignment vertical="center"/>
      <protection locked="0"/>
    </xf>
    <xf numFmtId="38" fontId="12" fillId="2" borderId="90" xfId="1" applyFont="1" applyFill="1" applyBorder="1" applyAlignment="1" applyProtection="1">
      <alignment vertical="center"/>
      <protection locked="0"/>
    </xf>
    <xf numFmtId="38" fontId="12" fillId="2" borderId="90" xfId="1" applyFont="1" applyFill="1" applyBorder="1" applyAlignment="1" applyProtection="1">
      <alignment horizontal="right" vertical="center" shrinkToFit="1"/>
      <protection locked="0"/>
    </xf>
    <xf numFmtId="38" fontId="12" fillId="0" borderId="90" xfId="1" applyFont="1" applyFill="1" applyBorder="1" applyAlignment="1" applyProtection="1">
      <alignment horizontal="right" vertical="center" shrinkToFit="1"/>
    </xf>
    <xf numFmtId="38" fontId="12" fillId="0" borderId="89" xfId="1" applyFont="1" applyFill="1" applyBorder="1" applyAlignment="1" applyProtection="1">
      <alignment horizontal="right" vertical="center" shrinkToFit="1"/>
    </xf>
    <xf numFmtId="0" fontId="12" fillId="0" borderId="24" xfId="3" applyFont="1" applyFill="1" applyBorder="1" applyAlignment="1" applyProtection="1">
      <alignment horizontal="center" vertical="center"/>
    </xf>
    <xf numFmtId="0" fontId="12" fillId="0" borderId="23" xfId="3" applyFont="1" applyFill="1" applyBorder="1" applyAlignment="1" applyProtection="1">
      <alignment horizontal="center" vertical="center"/>
    </xf>
    <xf numFmtId="0" fontId="12" fillId="0" borderId="22" xfId="3" applyFont="1" applyFill="1" applyBorder="1" applyAlignment="1" applyProtection="1">
      <alignment horizontal="center" vertical="center"/>
    </xf>
    <xf numFmtId="38" fontId="19" fillId="0" borderId="29" xfId="1" applyFont="1" applyFill="1" applyBorder="1" applyAlignment="1" applyProtection="1">
      <alignment horizontal="center" vertical="center" wrapText="1"/>
    </xf>
    <xf numFmtId="0" fontId="19" fillId="0" borderId="28" xfId="3" applyFont="1" applyBorder="1" applyAlignment="1" applyProtection="1">
      <alignment horizontal="center" vertical="center"/>
    </xf>
    <xf numFmtId="38" fontId="15" fillId="0" borderId="83" xfId="1" applyFont="1" applyFill="1" applyBorder="1" applyAlignment="1" applyProtection="1">
      <alignment horizontal="center" vertical="center" wrapText="1"/>
    </xf>
    <xf numFmtId="38" fontId="15" fillId="0" borderId="28" xfId="1" applyFont="1" applyFill="1" applyBorder="1" applyAlignment="1" applyProtection="1">
      <alignment horizontal="center" vertical="center" wrapText="1"/>
    </xf>
    <xf numFmtId="38" fontId="15" fillId="0" borderId="85" xfId="1" applyFont="1" applyFill="1" applyBorder="1" applyAlignment="1" applyProtection="1">
      <alignment horizontal="center" vertical="center" wrapText="1"/>
    </xf>
    <xf numFmtId="38" fontId="15" fillId="0" borderId="27" xfId="1" applyFont="1" applyFill="1" applyBorder="1" applyAlignment="1" applyProtection="1">
      <alignment horizontal="center" vertical="center" wrapText="1"/>
    </xf>
    <xf numFmtId="38" fontId="12" fillId="0" borderId="88" xfId="1" applyFont="1" applyFill="1" applyBorder="1" applyAlignment="1" applyProtection="1">
      <alignment horizontal="center" vertical="center"/>
    </xf>
    <xf numFmtId="38" fontId="12" fillId="0" borderId="87" xfId="1" applyFont="1" applyFill="1" applyBorder="1" applyAlignment="1" applyProtection="1">
      <alignment vertical="center"/>
    </xf>
    <xf numFmtId="38" fontId="12" fillId="0" borderId="86" xfId="1" applyFont="1" applyFill="1" applyBorder="1" applyAlignment="1" applyProtection="1">
      <alignment horizontal="right" vertical="center" shrinkToFit="1"/>
    </xf>
    <xf numFmtId="38" fontId="12" fillId="0" borderId="4" xfId="1" applyFont="1" applyFill="1" applyBorder="1" applyAlignment="1" applyProtection="1">
      <alignment horizontal="right" vertical="center" shrinkToFit="1"/>
    </xf>
    <xf numFmtId="38" fontId="12" fillId="2" borderId="97" xfId="1" applyFont="1" applyFill="1" applyBorder="1" applyAlignment="1" applyProtection="1">
      <alignment vertical="center"/>
      <protection locked="0"/>
    </xf>
    <xf numFmtId="38" fontId="12" fillId="2" borderId="96" xfId="1" applyFont="1" applyFill="1" applyBorder="1" applyAlignment="1" applyProtection="1">
      <alignment vertical="center"/>
      <protection locked="0"/>
    </xf>
    <xf numFmtId="38" fontId="12" fillId="2" borderId="96" xfId="1" applyFont="1" applyFill="1" applyBorder="1" applyAlignment="1" applyProtection="1">
      <alignment horizontal="right" vertical="center" shrinkToFit="1"/>
      <protection locked="0"/>
    </xf>
    <xf numFmtId="38" fontId="12" fillId="0" borderId="42" xfId="1" applyFont="1" applyFill="1" applyBorder="1" applyAlignment="1" applyProtection="1">
      <alignment vertical="center"/>
    </xf>
    <xf numFmtId="38" fontId="15" fillId="0" borderId="29" xfId="1" applyFont="1" applyFill="1" applyBorder="1" applyAlignment="1" applyProtection="1">
      <alignment horizontal="center" vertical="center" wrapText="1"/>
    </xf>
    <xf numFmtId="0" fontId="8" fillId="0" borderId="42" xfId="2" applyFont="1" applyBorder="1" applyAlignment="1">
      <alignment vertical="center"/>
    </xf>
    <xf numFmtId="38" fontId="12" fillId="0" borderId="42" xfId="1" applyFont="1" applyFill="1" applyBorder="1" applyAlignment="1" applyProtection="1">
      <alignment vertical="center" shrinkToFit="1"/>
    </xf>
    <xf numFmtId="0" fontId="15" fillId="0" borderId="28" xfId="3" applyFont="1" applyBorder="1" applyAlignment="1" applyProtection="1">
      <alignment horizontal="center" vertical="center"/>
    </xf>
    <xf numFmtId="38" fontId="12" fillId="2" borderId="42" xfId="1" applyFont="1" applyFill="1" applyBorder="1" applyAlignment="1" applyProtection="1">
      <alignment vertical="center"/>
      <protection locked="0"/>
    </xf>
    <xf numFmtId="0" fontId="12" fillId="0" borderId="42" xfId="3" applyFont="1" applyBorder="1" applyProtection="1">
      <protection locked="0"/>
    </xf>
    <xf numFmtId="38" fontId="10" fillId="0" borderId="78" xfId="1" applyFont="1" applyFill="1" applyBorder="1" applyAlignment="1" applyProtection="1">
      <alignment vertical="center" wrapText="1"/>
    </xf>
    <xf numFmtId="0" fontId="1" fillId="0" borderId="56" xfId="2" applyBorder="1" applyAlignment="1">
      <alignment vertical="center"/>
    </xf>
    <xf numFmtId="38" fontId="3" fillId="2" borderId="72" xfId="1" applyFont="1" applyFill="1" applyBorder="1" applyAlignment="1" applyProtection="1">
      <alignment vertical="center"/>
      <protection locked="0"/>
    </xf>
    <xf numFmtId="0" fontId="1" fillId="0" borderId="57" xfId="2" applyFont="1" applyBorder="1" applyAlignment="1" applyProtection="1">
      <alignment vertical="center"/>
      <protection locked="0"/>
    </xf>
    <xf numFmtId="38" fontId="12" fillId="0" borderId="14" xfId="1" applyFont="1" applyFill="1" applyBorder="1" applyAlignment="1" applyProtection="1">
      <alignment horizontal="center" vertical="center" wrapText="1"/>
    </xf>
    <xf numFmtId="38" fontId="19" fillId="0" borderId="13" xfId="1" applyFont="1" applyFill="1" applyBorder="1" applyAlignment="1" applyProtection="1">
      <alignment horizontal="center" vertical="center" wrapText="1"/>
    </xf>
    <xf numFmtId="38" fontId="19" fillId="0" borderId="1" xfId="1" applyFont="1" applyFill="1" applyBorder="1" applyAlignment="1" applyProtection="1">
      <alignment horizontal="center" vertical="center" wrapText="1"/>
    </xf>
    <xf numFmtId="0" fontId="12" fillId="0" borderId="13" xfId="3" applyFont="1" applyFill="1" applyBorder="1" applyProtection="1"/>
    <xf numFmtId="0" fontId="12" fillId="0" borderId="1" xfId="3" applyFont="1" applyFill="1" applyBorder="1" applyProtection="1"/>
    <xf numFmtId="38" fontId="17" fillId="0" borderId="53" xfId="1" applyFont="1" applyFill="1" applyBorder="1" applyAlignment="1" applyProtection="1">
      <alignment horizontal="center" vertical="center" wrapText="1"/>
    </xf>
    <xf numFmtId="38" fontId="17" fillId="0" borderId="52" xfId="1" applyFont="1" applyFill="1" applyBorder="1" applyAlignment="1" applyProtection="1">
      <alignment horizontal="center" vertical="center"/>
    </xf>
    <xf numFmtId="38" fontId="17" fillId="0" borderId="51" xfId="1" applyFont="1" applyFill="1" applyBorder="1" applyAlignment="1" applyProtection="1">
      <alignment horizontal="center" vertical="center"/>
    </xf>
    <xf numFmtId="38" fontId="12" fillId="0" borderId="32" xfId="1" applyFont="1" applyFill="1" applyBorder="1" applyAlignment="1" applyProtection="1">
      <alignment vertical="center"/>
    </xf>
    <xf numFmtId="38" fontId="17" fillId="0" borderId="32" xfId="1" applyFont="1" applyFill="1" applyBorder="1" applyAlignment="1" applyProtection="1">
      <alignment horizontal="right" vertical="center" shrinkToFit="1"/>
    </xf>
    <xf numFmtId="38" fontId="10" fillId="0" borderId="78" xfId="1" applyFont="1" applyFill="1" applyBorder="1" applyAlignment="1" applyProtection="1">
      <alignment vertical="center"/>
    </xf>
    <xf numFmtId="0" fontId="20" fillId="0" borderId="77" xfId="3" applyFont="1" applyFill="1" applyBorder="1" applyAlignment="1" applyProtection="1">
      <alignment vertical="center"/>
    </xf>
    <xf numFmtId="40" fontId="3" fillId="2" borderId="45" xfId="1" applyNumberFormat="1" applyFont="1" applyFill="1" applyBorder="1" applyAlignment="1" applyProtection="1">
      <alignment vertical="center"/>
      <protection locked="0"/>
    </xf>
    <xf numFmtId="0" fontId="3" fillId="2" borderId="45" xfId="3" applyFont="1" applyFill="1" applyBorder="1" applyAlignment="1" applyProtection="1">
      <alignment vertical="center"/>
      <protection locked="0"/>
    </xf>
    <xf numFmtId="38" fontId="12" fillId="0" borderId="11" xfId="1" applyFont="1" applyFill="1" applyBorder="1" applyAlignment="1" applyProtection="1">
      <alignment horizontal="center" vertical="center"/>
    </xf>
    <xf numFmtId="38" fontId="12" fillId="0" borderId="10" xfId="1" applyFont="1" applyFill="1" applyBorder="1" applyAlignment="1" applyProtection="1">
      <alignment horizontal="center" vertical="center"/>
    </xf>
    <xf numFmtId="38" fontId="12" fillId="0" borderId="12" xfId="1" applyFont="1" applyFill="1" applyBorder="1" applyAlignment="1" applyProtection="1">
      <alignment horizontal="center" vertical="center"/>
    </xf>
    <xf numFmtId="38" fontId="12" fillId="0" borderId="17" xfId="1" applyFont="1" applyFill="1" applyBorder="1" applyAlignment="1" applyProtection="1">
      <alignment horizontal="center" vertical="center"/>
    </xf>
    <xf numFmtId="38" fontId="16" fillId="0" borderId="21" xfId="1" applyFont="1" applyFill="1" applyBorder="1" applyAlignment="1" applyProtection="1">
      <alignment horizontal="center" vertical="center"/>
    </xf>
    <xf numFmtId="38" fontId="16" fillId="0" borderId="56" xfId="1" applyFont="1" applyFill="1" applyBorder="1" applyAlignment="1" applyProtection="1">
      <alignment horizontal="center" vertical="center"/>
    </xf>
    <xf numFmtId="38" fontId="12" fillId="0" borderId="55" xfId="1" applyFont="1" applyFill="1" applyBorder="1" applyAlignment="1" applyProtection="1">
      <alignment horizontal="center" vertical="center"/>
    </xf>
    <xf numFmtId="38" fontId="12" fillId="0" borderId="20" xfId="1" applyFont="1" applyFill="1" applyBorder="1" applyAlignment="1" applyProtection="1">
      <alignment horizontal="center" vertical="center"/>
    </xf>
    <xf numFmtId="38" fontId="12" fillId="0" borderId="54" xfId="1" applyFont="1" applyFill="1" applyBorder="1" applyAlignment="1" applyProtection="1">
      <alignment horizontal="center" vertical="center"/>
    </xf>
    <xf numFmtId="38" fontId="12" fillId="0" borderId="80" xfId="1" applyFont="1" applyFill="1" applyBorder="1" applyAlignment="1" applyProtection="1">
      <alignment vertical="center"/>
    </xf>
    <xf numFmtId="38" fontId="12" fillId="0" borderId="0" xfId="1" applyFont="1" applyFill="1" applyBorder="1" applyAlignment="1" applyProtection="1">
      <alignment vertical="center"/>
    </xf>
    <xf numFmtId="38" fontId="12" fillId="0" borderId="21" xfId="1" applyFont="1" applyFill="1" applyBorder="1" applyAlignment="1" applyProtection="1">
      <alignment horizontal="center" vertical="center"/>
    </xf>
    <xf numFmtId="38" fontId="12" fillId="0" borderId="25" xfId="1" applyFont="1" applyFill="1" applyBorder="1" applyAlignment="1" applyProtection="1">
      <alignment horizontal="center" vertical="center"/>
    </xf>
    <xf numFmtId="38" fontId="12" fillId="0" borderId="15" xfId="1" applyFont="1" applyFill="1" applyBorder="1" applyAlignment="1" applyProtection="1">
      <alignment horizontal="center" vertical="center"/>
    </xf>
    <xf numFmtId="38" fontId="12" fillId="0" borderId="0" xfId="1" applyFont="1" applyFill="1" applyBorder="1" applyAlignment="1" applyProtection="1">
      <alignment horizontal="center" vertical="center"/>
    </xf>
    <xf numFmtId="38" fontId="12" fillId="4" borderId="75" xfId="1" applyFont="1" applyFill="1" applyBorder="1" applyAlignment="1" applyProtection="1">
      <alignment horizontal="center" vertical="center"/>
    </xf>
    <xf numFmtId="38" fontId="12" fillId="4" borderId="18" xfId="1" applyFont="1" applyFill="1" applyBorder="1" applyAlignment="1" applyProtection="1">
      <alignment horizontal="center" vertical="center"/>
    </xf>
    <xf numFmtId="38" fontId="12" fillId="4" borderId="69" xfId="1" applyFont="1" applyFill="1" applyBorder="1" applyAlignment="1" applyProtection="1">
      <alignment horizontal="center" vertical="center"/>
    </xf>
    <xf numFmtId="38" fontId="12" fillId="4" borderId="68" xfId="1" applyFont="1" applyFill="1" applyBorder="1" applyAlignment="1" applyProtection="1">
      <alignment horizontal="center" vertical="center"/>
    </xf>
    <xf numFmtId="38" fontId="12" fillId="0" borderId="75" xfId="1" applyFont="1" applyFill="1" applyBorder="1" applyAlignment="1" applyProtection="1">
      <alignment horizontal="center" vertical="center"/>
    </xf>
    <xf numFmtId="38" fontId="12" fillId="0" borderId="18" xfId="1" applyFont="1" applyFill="1" applyBorder="1" applyAlignment="1" applyProtection="1">
      <alignment horizontal="center" vertical="center"/>
    </xf>
    <xf numFmtId="38" fontId="12" fillId="0" borderId="69" xfId="1" applyFont="1" applyFill="1" applyBorder="1" applyAlignment="1" applyProtection="1">
      <alignment horizontal="center" vertical="center"/>
    </xf>
    <xf numFmtId="38" fontId="12" fillId="0" borderId="68" xfId="1" applyFont="1" applyFill="1" applyBorder="1" applyAlignment="1" applyProtection="1">
      <alignment horizontal="center" vertical="center"/>
    </xf>
    <xf numFmtId="38" fontId="12" fillId="0" borderId="74" xfId="1" applyFont="1" applyFill="1" applyBorder="1" applyAlignment="1" applyProtection="1">
      <alignment horizontal="center" vertical="center"/>
    </xf>
    <xf numFmtId="38" fontId="12" fillId="0" borderId="73" xfId="1" applyFont="1" applyFill="1" applyBorder="1" applyAlignment="1" applyProtection="1">
      <alignment horizontal="center" vertical="center"/>
    </xf>
    <xf numFmtId="38" fontId="12" fillId="0" borderId="66" xfId="1" applyFont="1" applyFill="1" applyBorder="1" applyAlignment="1" applyProtection="1">
      <alignment horizontal="center" vertical="center"/>
    </xf>
    <xf numFmtId="38" fontId="12" fillId="0" borderId="65" xfId="1" applyFont="1" applyFill="1" applyBorder="1" applyAlignment="1" applyProtection="1">
      <alignment horizontal="center" vertical="center"/>
    </xf>
    <xf numFmtId="38" fontId="12" fillId="0" borderId="71" xfId="1" applyFont="1" applyFill="1" applyBorder="1" applyAlignment="1" applyProtection="1">
      <alignment horizontal="center" vertical="center"/>
    </xf>
    <xf numFmtId="40" fontId="12" fillId="0" borderId="71" xfId="1" applyNumberFormat="1" applyFont="1" applyFill="1" applyBorder="1" applyAlignment="1" applyProtection="1">
      <alignment horizontal="center" vertical="center"/>
    </xf>
    <xf numFmtId="38" fontId="12" fillId="0" borderId="7" xfId="1" applyFont="1" applyFill="1" applyBorder="1" applyAlignment="1" applyProtection="1">
      <alignment horizontal="center" vertical="center"/>
    </xf>
    <xf numFmtId="38" fontId="17" fillId="0" borderId="52" xfId="1" applyFont="1" applyFill="1" applyBorder="1" applyAlignment="1" applyProtection="1">
      <alignment horizontal="center" vertical="center" wrapText="1"/>
    </xf>
    <xf numFmtId="38" fontId="17" fillId="0" borderId="51" xfId="1" applyFont="1" applyFill="1" applyBorder="1" applyAlignment="1" applyProtection="1">
      <alignment horizontal="center" vertical="center" wrapText="1"/>
    </xf>
    <xf numFmtId="38" fontId="17" fillId="0" borderId="50" xfId="1" applyFont="1" applyFill="1" applyBorder="1" applyAlignment="1" applyProtection="1">
      <alignment horizontal="center" vertical="center" wrapText="1"/>
    </xf>
    <xf numFmtId="38" fontId="17" fillId="0" borderId="0" xfId="1" applyFont="1" applyFill="1" applyBorder="1" applyAlignment="1" applyProtection="1">
      <alignment horizontal="center" vertical="center" wrapText="1"/>
    </xf>
    <xf numFmtId="38" fontId="17" fillId="0" borderId="49" xfId="1" applyFont="1" applyFill="1" applyBorder="1" applyAlignment="1" applyProtection="1">
      <alignment horizontal="center" vertical="center" wrapText="1"/>
    </xf>
    <xf numFmtId="40" fontId="12" fillId="0" borderId="66" xfId="1" applyNumberFormat="1" applyFont="1" applyFill="1" applyBorder="1" applyAlignment="1" applyProtection="1">
      <alignment horizontal="center" vertical="center"/>
    </xf>
    <xf numFmtId="40" fontId="12" fillId="0" borderId="65" xfId="1" applyNumberFormat="1" applyFont="1" applyFill="1" applyBorder="1" applyAlignment="1" applyProtection="1">
      <alignment horizontal="center" vertical="center"/>
    </xf>
    <xf numFmtId="38" fontId="12" fillId="0" borderId="60" xfId="1" applyFont="1" applyFill="1" applyBorder="1" applyAlignment="1" applyProtection="1">
      <alignment horizontal="center" vertical="center"/>
    </xf>
    <xf numFmtId="38" fontId="12" fillId="0" borderId="63" xfId="1" applyFont="1" applyFill="1" applyBorder="1" applyAlignment="1" applyProtection="1">
      <alignment horizontal="center" vertical="center"/>
    </xf>
    <xf numFmtId="38" fontId="12" fillId="4" borderId="61" xfId="1" applyFont="1" applyFill="1" applyBorder="1" applyAlignment="1" applyProtection="1">
      <alignment horizontal="center" vertical="center"/>
    </xf>
    <xf numFmtId="38" fontId="12" fillId="4" borderId="60" xfId="1" applyFont="1" applyFill="1" applyBorder="1" applyAlignment="1" applyProtection="1">
      <alignment horizontal="center" vertical="center"/>
    </xf>
    <xf numFmtId="38" fontId="12" fillId="0" borderId="61" xfId="1" applyFont="1" applyFill="1" applyBorder="1" applyAlignment="1" applyProtection="1">
      <alignment horizontal="center" vertical="center"/>
    </xf>
    <xf numFmtId="40" fontId="12" fillId="0" borderId="67" xfId="1" applyNumberFormat="1" applyFont="1" applyFill="1" applyBorder="1" applyAlignment="1" applyProtection="1">
      <alignment horizontal="center" vertical="center"/>
    </xf>
    <xf numFmtId="40" fontId="12" fillId="0" borderId="66" xfId="1" applyNumberFormat="1" applyFont="1" applyFill="1" applyBorder="1" applyAlignment="1" applyProtection="1">
      <alignment horizontal="center" vertical="center" shrinkToFit="1"/>
    </xf>
    <xf numFmtId="40" fontId="12" fillId="0" borderId="65" xfId="1" applyNumberFormat="1" applyFont="1" applyFill="1" applyBorder="1" applyAlignment="1" applyProtection="1">
      <alignment horizontal="center" vertical="center" shrinkToFit="1"/>
    </xf>
    <xf numFmtId="38" fontId="19" fillId="0" borderId="14" xfId="6" applyFont="1" applyFill="1" applyBorder="1" applyAlignment="1" applyProtection="1">
      <alignment horizontal="center" wrapText="1"/>
    </xf>
    <xf numFmtId="0" fontId="3" fillId="0" borderId="110" xfId="5" applyFill="1" applyBorder="1" applyAlignment="1">
      <alignment wrapText="1"/>
    </xf>
    <xf numFmtId="0" fontId="3" fillId="0" borderId="15" xfId="5" applyFill="1" applyBorder="1" applyAlignment="1">
      <alignment wrapText="1"/>
    </xf>
    <xf numFmtId="0" fontId="3" fillId="0" borderId="125" xfId="5" applyFill="1" applyBorder="1" applyAlignment="1">
      <alignment wrapText="1"/>
    </xf>
    <xf numFmtId="0" fontId="25" fillId="5" borderId="9" xfId="5" applyFont="1" applyFill="1" applyBorder="1" applyAlignment="1" applyProtection="1">
      <alignment horizontal="center" vertical="center"/>
    </xf>
    <xf numFmtId="0" fontId="25" fillId="5" borderId="3" xfId="5" applyFont="1" applyFill="1" applyBorder="1" applyAlignment="1" applyProtection="1">
      <alignment horizontal="center" vertical="center"/>
    </xf>
    <xf numFmtId="0" fontId="25" fillId="5" borderId="4" xfId="5" applyFont="1" applyFill="1" applyBorder="1" applyAlignment="1" applyProtection="1">
      <alignment horizontal="center" vertical="center"/>
    </xf>
    <xf numFmtId="38" fontId="3" fillId="2" borderId="14" xfId="6" applyFont="1" applyFill="1" applyBorder="1" applyAlignment="1" applyProtection="1">
      <alignment vertical="center"/>
      <protection locked="0"/>
    </xf>
    <xf numFmtId="38" fontId="3" fillId="2" borderId="1" xfId="6" applyFont="1" applyFill="1" applyBorder="1" applyAlignment="1" applyProtection="1">
      <alignment vertical="center"/>
      <protection locked="0"/>
    </xf>
    <xf numFmtId="38" fontId="3" fillId="2" borderId="8" xfId="6" applyFont="1" applyFill="1" applyBorder="1" applyAlignment="1" applyProtection="1">
      <alignment vertical="center"/>
      <protection locked="0"/>
    </xf>
    <xf numFmtId="38" fontId="3" fillId="2" borderId="2" xfId="6" applyFont="1" applyFill="1" applyBorder="1" applyAlignment="1" applyProtection="1">
      <alignment vertical="center"/>
      <protection locked="0"/>
    </xf>
    <xf numFmtId="38" fontId="39" fillId="0" borderId="133" xfId="6" applyFont="1" applyFill="1" applyBorder="1" applyAlignment="1" applyProtection="1">
      <alignment vertical="center"/>
    </xf>
    <xf numFmtId="38" fontId="39" fillId="0" borderId="132" xfId="6" applyFont="1" applyFill="1" applyBorder="1" applyAlignment="1" applyProtection="1">
      <alignment vertical="center"/>
    </xf>
    <xf numFmtId="0" fontId="16" fillId="0" borderId="0" xfId="5" applyFont="1" applyFill="1" applyBorder="1" applyAlignment="1" applyProtection="1">
      <alignment vertical="center" wrapText="1"/>
    </xf>
    <xf numFmtId="0" fontId="16" fillId="0" borderId="5" xfId="5" applyFont="1" applyFill="1" applyBorder="1" applyAlignment="1" applyProtection="1">
      <alignment vertical="center" wrapText="1"/>
    </xf>
    <xf numFmtId="0" fontId="3" fillId="0" borderId="0" xfId="5" applyFill="1" applyBorder="1" applyAlignment="1" applyProtection="1">
      <alignment vertical="center"/>
    </xf>
    <xf numFmtId="0" fontId="3" fillId="0" borderId="5" xfId="5" applyFill="1" applyBorder="1" applyAlignment="1" applyProtection="1">
      <alignment vertical="center"/>
    </xf>
    <xf numFmtId="0" fontId="44" fillId="0" borderId="9" xfId="5" applyFont="1" applyFill="1" applyBorder="1" applyAlignment="1" applyProtection="1">
      <alignment horizontal="center" vertical="center"/>
    </xf>
    <xf numFmtId="0" fontId="44" fillId="0" borderId="4" xfId="5" applyFont="1" applyFill="1" applyBorder="1" applyAlignment="1" applyProtection="1">
      <alignment horizontal="center" vertical="center"/>
    </xf>
    <xf numFmtId="0" fontId="16" fillId="0" borderId="3" xfId="5" applyFont="1" applyFill="1" applyBorder="1" applyAlignment="1" applyProtection="1">
      <alignment horizontal="center" vertical="center" wrapText="1"/>
    </xf>
    <xf numFmtId="0" fontId="16" fillId="0" borderId="4" xfId="5" applyFont="1" applyFill="1" applyBorder="1" applyAlignment="1" applyProtection="1">
      <alignment horizontal="center" vertical="center" wrapText="1"/>
    </xf>
    <xf numFmtId="0" fontId="41" fillId="2" borderId="25" xfId="5" applyFont="1" applyFill="1" applyBorder="1" applyAlignment="1" applyProtection="1">
      <alignment horizontal="center" vertical="center" wrapText="1"/>
      <protection locked="0"/>
    </xf>
    <xf numFmtId="0" fontId="41" fillId="2" borderId="135" xfId="5" applyFont="1" applyFill="1" applyBorder="1" applyAlignment="1" applyProtection="1">
      <alignment horizontal="center" vertical="center" wrapText="1"/>
      <protection locked="0"/>
    </xf>
    <xf numFmtId="0" fontId="41" fillId="2" borderId="21" xfId="5" applyFont="1" applyFill="1" applyBorder="1" applyAlignment="1" applyProtection="1">
      <alignment horizontal="center" vertical="center" wrapText="1"/>
      <protection locked="0"/>
    </xf>
    <xf numFmtId="0" fontId="16" fillId="0" borderId="25" xfId="5" applyFont="1" applyFill="1" applyBorder="1" applyAlignment="1" applyProtection="1">
      <alignment horizontal="center" vertical="center" wrapText="1"/>
    </xf>
    <xf numFmtId="0" fontId="16" fillId="0" borderId="135" xfId="5" applyFont="1" applyFill="1" applyBorder="1" applyAlignment="1" applyProtection="1">
      <alignment horizontal="center" vertical="center" wrapText="1"/>
    </xf>
    <xf numFmtId="0" fontId="16" fillId="0" borderId="21" xfId="5" applyFont="1" applyFill="1" applyBorder="1" applyAlignment="1" applyProtection="1">
      <alignment horizontal="center" vertical="center" wrapText="1"/>
    </xf>
    <xf numFmtId="0" fontId="41" fillId="2" borderId="1" xfId="5" applyFont="1" applyFill="1" applyBorder="1" applyAlignment="1" applyProtection="1">
      <alignment horizontal="center" vertical="center" wrapText="1"/>
      <protection locked="0"/>
    </xf>
    <xf numFmtId="0" fontId="41" fillId="2" borderId="7" xfId="5" applyFont="1" applyFill="1" applyBorder="1" applyAlignment="1" applyProtection="1">
      <alignment horizontal="center" vertical="center" wrapText="1"/>
      <protection locked="0"/>
    </xf>
    <xf numFmtId="0" fontId="41" fillId="2" borderId="2" xfId="5" applyFont="1" applyFill="1" applyBorder="1" applyAlignment="1" applyProtection="1">
      <alignment horizontal="center" vertical="center" wrapText="1"/>
      <protection locked="0"/>
    </xf>
    <xf numFmtId="38" fontId="3" fillId="0" borderId="5" xfId="5" applyNumberFormat="1" applyFill="1" applyBorder="1" applyAlignment="1" applyProtection="1">
      <alignment vertical="center"/>
    </xf>
    <xf numFmtId="0" fontId="15" fillId="0" borderId="0" xfId="5" applyFont="1" applyFill="1" applyAlignment="1" applyProtection="1">
      <alignment vertical="center" wrapText="1"/>
    </xf>
    <xf numFmtId="0" fontId="15" fillId="0" borderId="0" xfId="5" applyFont="1" applyFill="1" applyAlignment="1">
      <alignment vertical="center" wrapText="1"/>
    </xf>
    <xf numFmtId="0" fontId="15" fillId="0" borderId="0" xfId="5" applyFont="1" applyAlignment="1">
      <alignment vertical="center" wrapText="1"/>
    </xf>
    <xf numFmtId="38" fontId="3" fillId="2" borderId="9" xfId="6" applyFont="1" applyFill="1" applyBorder="1" applyAlignment="1" applyProtection="1">
      <alignment vertical="center"/>
      <protection locked="0"/>
    </xf>
    <xf numFmtId="38" fontId="3" fillId="2" borderId="4" xfId="6" applyFont="1" applyFill="1" applyBorder="1" applyAlignment="1" applyProtection="1">
      <alignment vertical="center"/>
      <protection locked="0"/>
    </xf>
    <xf numFmtId="4" fontId="3" fillId="2" borderId="16" xfId="5" applyNumberFormat="1" applyFill="1" applyBorder="1" applyAlignment="1" applyProtection="1">
      <alignment vertical="center"/>
      <protection locked="0"/>
    </xf>
    <xf numFmtId="0" fontId="19" fillId="0" borderId="0" xfId="5" applyFont="1" applyFill="1" applyAlignment="1" applyProtection="1">
      <alignment vertical="top" wrapText="1"/>
    </xf>
    <xf numFmtId="0" fontId="3" fillId="0" borderId="0" xfId="5" applyAlignment="1">
      <alignment vertical="top" wrapText="1"/>
    </xf>
    <xf numFmtId="0" fontId="16" fillId="0" borderId="14" xfId="5" applyFont="1" applyFill="1" applyBorder="1" applyAlignment="1" applyProtection="1">
      <alignment horizontal="center" vertical="center" wrapText="1"/>
    </xf>
    <xf numFmtId="0" fontId="16" fillId="0" borderId="15" xfId="5" applyFont="1" applyFill="1" applyBorder="1" applyAlignment="1" applyProtection="1">
      <alignment horizontal="center" vertical="center" wrapText="1"/>
    </xf>
    <xf numFmtId="0" fontId="16" fillId="0" borderId="8" xfId="5" applyFont="1" applyFill="1" applyBorder="1" applyAlignment="1" applyProtection="1">
      <alignment horizontal="center" vertical="center" wrapText="1"/>
    </xf>
    <xf numFmtId="0" fontId="16" fillId="0" borderId="40" xfId="5" applyFont="1" applyFill="1" applyBorder="1" applyAlignment="1" applyProtection="1">
      <alignment horizontal="center" wrapText="1"/>
    </xf>
    <xf numFmtId="0" fontId="16" fillId="0" borderId="9" xfId="5" applyFont="1" applyFill="1" applyBorder="1" applyAlignment="1" applyProtection="1">
      <alignment horizontal="center" vertical="center" wrapText="1"/>
    </xf>
    <xf numFmtId="0" fontId="3" fillId="0" borderId="120" xfId="5" applyFill="1" applyBorder="1" applyAlignment="1" applyProtection="1">
      <alignment horizontal="center" vertical="center" wrapText="1"/>
    </xf>
    <xf numFmtId="0" fontId="43" fillId="0" borderId="15" xfId="5" applyFont="1" applyFill="1" applyBorder="1" applyAlignment="1" applyProtection="1">
      <alignment horizontal="center" vertical="center" wrapText="1"/>
    </xf>
    <xf numFmtId="0" fontId="43" fillId="0" borderId="8" xfId="5" applyFont="1" applyFill="1" applyBorder="1" applyAlignment="1" applyProtection="1">
      <alignment horizontal="center" vertical="center" wrapText="1"/>
    </xf>
    <xf numFmtId="0" fontId="19" fillId="0" borderId="138" xfId="5" applyFont="1" applyFill="1" applyBorder="1" applyAlignment="1" applyProtection="1">
      <alignment horizontal="center" vertical="center" wrapText="1"/>
    </xf>
    <xf numFmtId="0" fontId="19" fillId="0" borderId="135" xfId="5" applyFont="1" applyFill="1" applyBorder="1" applyAlignment="1" applyProtection="1">
      <alignment horizontal="center" vertical="center" wrapText="1"/>
    </xf>
    <xf numFmtId="0" fontId="3" fillId="0" borderId="21" xfId="5" applyFill="1" applyBorder="1" applyAlignment="1" applyProtection="1">
      <alignment horizontal="center" vertical="center" wrapText="1"/>
    </xf>
    <xf numFmtId="0" fontId="3" fillId="0" borderId="110" xfId="5" applyFill="1" applyBorder="1" applyAlignment="1">
      <alignment vertical="center" wrapText="1"/>
    </xf>
    <xf numFmtId="0" fontId="3" fillId="0" borderId="15" xfId="5" applyFill="1" applyBorder="1" applyAlignment="1">
      <alignment vertical="center" wrapText="1"/>
    </xf>
    <xf numFmtId="0" fontId="3" fillId="0" borderId="125" xfId="5" applyFill="1" applyBorder="1" applyAlignment="1">
      <alignment vertical="center" wrapText="1"/>
    </xf>
    <xf numFmtId="0" fontId="3" fillId="0" borderId="8" xfId="5" applyFill="1" applyBorder="1" applyAlignment="1">
      <alignment vertical="center" wrapText="1"/>
    </xf>
    <xf numFmtId="0" fontId="3" fillId="0" borderId="106" xfId="5" applyFill="1" applyBorder="1" applyAlignment="1">
      <alignment vertical="center" wrapText="1"/>
    </xf>
    <xf numFmtId="0" fontId="16" fillId="0" borderId="13" xfId="5" applyFont="1" applyFill="1" applyBorder="1" applyAlignment="1" applyProtection="1">
      <alignment horizontal="center" vertical="center" wrapText="1"/>
    </xf>
    <xf numFmtId="0" fontId="3" fillId="0" borderId="13" xfId="5" applyFill="1" applyBorder="1" applyAlignment="1" applyProtection="1">
      <alignment horizontal="center" vertical="center" wrapText="1"/>
    </xf>
    <xf numFmtId="0" fontId="3" fillId="0" borderId="1" xfId="5" applyFill="1" applyBorder="1" applyAlignment="1" applyProtection="1">
      <alignment horizontal="center" vertical="center" wrapText="1"/>
    </xf>
    <xf numFmtId="0" fontId="16" fillId="0" borderId="5" xfId="5" applyFont="1" applyFill="1" applyBorder="1" applyAlignment="1" applyProtection="1">
      <alignment horizontal="center" vertical="center" wrapText="1"/>
    </xf>
    <xf numFmtId="0" fontId="3" fillId="0" borderId="5" xfId="5" applyFill="1" applyBorder="1" applyAlignment="1" applyProtection="1">
      <alignment horizontal="center" vertical="center" wrapText="1"/>
    </xf>
    <xf numFmtId="0" fontId="3" fillId="0" borderId="2" xfId="5" applyFill="1" applyBorder="1" applyAlignment="1" applyProtection="1">
      <alignment horizontal="center" vertical="center" wrapText="1"/>
    </xf>
    <xf numFmtId="0" fontId="3" fillId="0" borderId="4" xfId="5" applyFill="1" applyBorder="1" applyAlignment="1" applyProtection="1">
      <alignment vertical="center" wrapText="1"/>
    </xf>
    <xf numFmtId="38" fontId="31" fillId="0" borderId="9" xfId="6" applyFont="1" applyFill="1" applyBorder="1" applyAlignment="1" applyProtection="1">
      <alignment horizontal="right" vertical="center" wrapText="1"/>
    </xf>
    <xf numFmtId="0" fontId="3" fillId="0" borderId="120" xfId="5" applyFill="1" applyBorder="1" applyAlignment="1">
      <alignment vertical="center" wrapText="1"/>
    </xf>
    <xf numFmtId="38" fontId="31" fillId="0" borderId="9" xfId="6" applyFont="1" applyFill="1" applyBorder="1" applyAlignment="1" applyProtection="1">
      <alignment horizontal="right" wrapText="1"/>
    </xf>
    <xf numFmtId="0" fontId="3" fillId="0" borderId="120" xfId="5" applyFill="1" applyBorder="1" applyAlignment="1">
      <alignment wrapText="1"/>
    </xf>
    <xf numFmtId="0" fontId="12" fillId="0" borderId="5" xfId="5" applyFont="1" applyFill="1" applyBorder="1" applyAlignment="1" applyProtection="1">
      <alignment horizontal="right" vertical="center" shrinkToFit="1"/>
    </xf>
    <xf numFmtId="0" fontId="12" fillId="0" borderId="0" xfId="5" applyFont="1" applyFill="1" applyAlignment="1" applyProtection="1">
      <alignment horizontal="right" vertical="center"/>
    </xf>
    <xf numFmtId="0" fontId="12" fillId="0" borderId="5" xfId="5" applyFont="1" applyFill="1" applyBorder="1" applyAlignment="1" applyProtection="1">
      <alignment horizontal="right" vertical="center"/>
    </xf>
    <xf numFmtId="181" fontId="12" fillId="0" borderId="0" xfId="5" applyNumberFormat="1" applyFont="1" applyFill="1" applyAlignment="1" applyProtection="1">
      <alignment horizontal="right" vertical="center" shrinkToFit="1"/>
    </xf>
    <xf numFmtId="38" fontId="12" fillId="0" borderId="0" xfId="5" applyNumberFormat="1" applyFont="1" applyFill="1" applyAlignment="1" applyProtection="1">
      <alignment horizontal="center" vertical="center" shrinkToFit="1"/>
    </xf>
    <xf numFmtId="0" fontId="12" fillId="0" borderId="0" xfId="5" applyFont="1" applyFill="1" applyAlignment="1">
      <alignment horizontal="center" vertical="center" shrinkToFit="1"/>
    </xf>
  </cellXfs>
  <cellStyles count="7">
    <cellStyle name="桁区切り 2" xfId="1"/>
    <cellStyle name="桁区切り 3" xfId="6"/>
    <cellStyle name="標準" xfId="0" builtinId="0"/>
    <cellStyle name="標準 2" xfId="2"/>
    <cellStyle name="標準 3" xfId="4"/>
    <cellStyle name="標準 4" xfId="5"/>
    <cellStyle name="標準_00-1_kariire_sannsyutu" xfId="3"/>
  </cellStyles>
  <dxfs count="4">
    <dxf>
      <font>
        <condense val="0"/>
        <extend val="0"/>
        <color indexed="9"/>
      </font>
      <fill>
        <patternFill>
          <bgColor indexed="10"/>
        </patternFill>
      </fill>
    </dxf>
    <dxf>
      <font>
        <condense val="0"/>
        <extend val="0"/>
        <color indexed="9"/>
      </font>
    </dxf>
    <dxf>
      <fill>
        <patternFill>
          <bgColor indexed="45"/>
        </patternFill>
      </fill>
    </dxf>
    <dxf>
      <fill>
        <patternFill>
          <bgColor rgb="FFFF99FF"/>
        </patternFill>
      </fill>
    </dxf>
  </dxfs>
  <tableStyles count="0" defaultTableStyle="TableStyleMedium9" defaultPivotStyle="PivotStyleLight16"/>
  <colors>
    <mruColors>
      <color rgb="FFCCFFCC"/>
      <color rgb="FFCCECFF"/>
      <color rgb="FFCCFF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4"/>
  <sheetViews>
    <sheetView showZeros="0" tabSelected="1" view="pageBreakPreview" zoomScaleNormal="90" zoomScaleSheetLayoutView="100" workbookViewId="0">
      <selection activeCell="Y9" sqref="Y9"/>
    </sheetView>
  </sheetViews>
  <sheetFormatPr defaultColWidth="9" defaultRowHeight="13.5" x14ac:dyDescent="0.15"/>
  <cols>
    <col min="1" max="24" width="4" style="1" customWidth="1"/>
    <col min="25" max="25" width="37.125" style="1" customWidth="1"/>
    <col min="26" max="26" width="13.875" style="1" customWidth="1"/>
    <col min="27" max="30" width="9.625" style="1" customWidth="1"/>
    <col min="31" max="35" width="11.375" style="1" customWidth="1"/>
    <col min="36" max="16384" width="9" style="1"/>
  </cols>
  <sheetData>
    <row r="1" spans="1:33" ht="18" thickBot="1" x14ac:dyDescent="0.2">
      <c r="A1" s="274" t="s">
        <v>111</v>
      </c>
      <c r="B1" s="274"/>
      <c r="C1" s="274"/>
      <c r="D1" s="274"/>
      <c r="E1" s="274"/>
      <c r="F1" s="274"/>
      <c r="G1" s="274"/>
      <c r="H1" s="274"/>
      <c r="I1" s="274"/>
      <c r="J1" s="274"/>
      <c r="K1" s="274"/>
      <c r="L1" s="274"/>
      <c r="M1" s="274"/>
      <c r="N1" s="274"/>
      <c r="O1" s="274"/>
      <c r="P1" s="274"/>
      <c r="Q1" s="274"/>
      <c r="R1" s="274"/>
      <c r="S1" s="274"/>
      <c r="T1" s="274"/>
      <c r="U1" s="274"/>
      <c r="V1" s="274"/>
      <c r="W1" s="274"/>
      <c r="X1" s="274"/>
      <c r="Y1" s="100"/>
      <c r="Z1" s="100"/>
      <c r="AA1" s="100"/>
      <c r="AB1" s="100"/>
      <c r="AC1" s="100"/>
      <c r="AD1" s="100"/>
      <c r="AE1" s="100"/>
      <c r="AF1" s="100"/>
      <c r="AG1" s="100"/>
    </row>
    <row r="2" spans="1:33" ht="17.100000000000001" customHeight="1" thickTop="1" x14ac:dyDescent="0.15">
      <c r="A2" s="99" t="s">
        <v>108</v>
      </c>
      <c r="P2" s="209"/>
      <c r="Q2" s="209"/>
      <c r="R2" s="207"/>
      <c r="S2" s="207"/>
      <c r="T2" s="207"/>
      <c r="U2" s="208"/>
      <c r="V2" s="208"/>
      <c r="W2" s="208"/>
      <c r="Y2" s="253" t="s">
        <v>107</v>
      </c>
      <c r="Z2" s="254"/>
      <c r="AA2" s="254"/>
      <c r="AB2" s="255"/>
    </row>
    <row r="3" spans="1:33" ht="9.75" customHeight="1" thickBot="1" x14ac:dyDescent="0.2">
      <c r="A3" s="99"/>
      <c r="P3" s="209"/>
      <c r="Q3" s="209"/>
      <c r="R3" s="210"/>
      <c r="S3" s="210"/>
      <c r="T3" s="210"/>
      <c r="U3" s="211"/>
      <c r="V3" s="211"/>
      <c r="W3" s="211"/>
      <c r="Y3" s="256"/>
      <c r="Z3" s="257"/>
      <c r="AA3" s="257"/>
      <c r="AB3" s="258"/>
    </row>
    <row r="4" spans="1:33" ht="17.100000000000001" customHeight="1" thickTop="1" x14ac:dyDescent="0.15">
      <c r="A4" s="259" t="s">
        <v>217</v>
      </c>
      <c r="B4" s="260"/>
      <c r="C4" s="260"/>
      <c r="D4" s="260"/>
      <c r="E4" s="261"/>
      <c r="P4" s="209"/>
      <c r="Q4" s="209"/>
      <c r="R4" s="210"/>
      <c r="S4" s="210"/>
      <c r="T4" s="210"/>
      <c r="U4" s="211"/>
      <c r="V4" s="211"/>
      <c r="W4" s="211"/>
      <c r="Y4" s="262" t="s">
        <v>106</v>
      </c>
      <c r="Z4" s="262"/>
      <c r="AA4" s="262"/>
      <c r="AB4" s="262"/>
    </row>
    <row r="5" spans="1:33" ht="6.75" customHeight="1" thickBot="1" x14ac:dyDescent="0.2">
      <c r="A5" s="3"/>
      <c r="Y5" s="263"/>
      <c r="Z5" s="263"/>
      <c r="AA5" s="263"/>
      <c r="AB5" s="263"/>
    </row>
    <row r="6" spans="1:33" ht="18" customHeight="1" thickBot="1" x14ac:dyDescent="0.25">
      <c r="A6" s="98" t="s">
        <v>105</v>
      </c>
      <c r="W6" s="97"/>
      <c r="Y6" s="24" t="s">
        <v>104</v>
      </c>
      <c r="Z6" s="6"/>
      <c r="AA6" s="96" t="s">
        <v>4</v>
      </c>
    </row>
    <row r="7" spans="1:33" s="15" customFormat="1" ht="3.75" customHeight="1" thickBot="1" x14ac:dyDescent="0.2">
      <c r="O7" s="52"/>
      <c r="P7" s="52"/>
      <c r="Q7" s="52"/>
      <c r="R7" s="52"/>
      <c r="S7" s="52"/>
      <c r="T7" s="42"/>
      <c r="U7" s="42"/>
      <c r="V7" s="42"/>
      <c r="AA7" s="5"/>
    </row>
    <row r="8" spans="1:33" s="15" customFormat="1" ht="23.25" customHeight="1" thickBot="1" x14ac:dyDescent="0.2">
      <c r="A8" s="270" t="s">
        <v>103</v>
      </c>
      <c r="B8" s="271"/>
      <c r="C8" s="271"/>
      <c r="D8" s="271"/>
      <c r="E8" s="271"/>
      <c r="F8" s="271"/>
      <c r="G8" s="271"/>
      <c r="H8" s="271"/>
      <c r="I8" s="272"/>
      <c r="J8" s="231" t="s">
        <v>43</v>
      </c>
      <c r="K8" s="232"/>
      <c r="L8" s="232"/>
      <c r="M8" s="233"/>
      <c r="N8" s="231" t="s">
        <v>102</v>
      </c>
      <c r="O8" s="232"/>
      <c r="P8" s="232"/>
      <c r="Q8" s="233"/>
      <c r="S8" s="235" t="s">
        <v>101</v>
      </c>
      <c r="T8" s="236"/>
      <c r="U8" s="236"/>
      <c r="V8" s="236"/>
      <c r="W8" s="237"/>
      <c r="AA8" s="5"/>
    </row>
    <row r="9" spans="1:33" s="15" customFormat="1" ht="15.95" customHeight="1" thickBot="1" x14ac:dyDescent="0.2">
      <c r="A9" s="84">
        <v>1</v>
      </c>
      <c r="B9" s="87" t="s">
        <v>100</v>
      </c>
      <c r="C9" s="87"/>
      <c r="D9" s="87"/>
      <c r="E9" s="87"/>
      <c r="F9" s="87"/>
      <c r="G9" s="87"/>
      <c r="H9" s="87"/>
      <c r="I9" s="86"/>
      <c r="J9" s="234">
        <f>Z10</f>
        <v>0</v>
      </c>
      <c r="K9" s="234"/>
      <c r="L9" s="234"/>
      <c r="M9" s="234"/>
      <c r="N9" s="234">
        <f>J27</f>
        <v>0</v>
      </c>
      <c r="O9" s="234"/>
      <c r="P9" s="234"/>
      <c r="Q9" s="234"/>
      <c r="S9" s="238"/>
      <c r="T9" s="239"/>
      <c r="U9" s="239"/>
      <c r="V9" s="239"/>
      <c r="W9" s="240"/>
      <c r="Y9" s="95" t="s">
        <v>99</v>
      </c>
      <c r="Z9" s="94" t="s">
        <v>98</v>
      </c>
      <c r="AA9" s="5"/>
    </row>
    <row r="10" spans="1:33" s="15" customFormat="1" ht="15.95" customHeight="1" thickBot="1" x14ac:dyDescent="0.2">
      <c r="A10" s="90">
        <v>2</v>
      </c>
      <c r="B10" s="92" t="s">
        <v>97</v>
      </c>
      <c r="C10" s="92"/>
      <c r="D10" s="92"/>
      <c r="E10" s="92"/>
      <c r="F10" s="92"/>
      <c r="G10" s="92"/>
      <c r="H10" s="92"/>
      <c r="I10" s="91"/>
      <c r="J10" s="234">
        <f>Z11</f>
        <v>0</v>
      </c>
      <c r="K10" s="234"/>
      <c r="L10" s="234"/>
      <c r="M10" s="234"/>
      <c r="N10" s="234">
        <f>L22</f>
        <v>0</v>
      </c>
      <c r="O10" s="234"/>
      <c r="P10" s="234"/>
      <c r="Q10" s="234"/>
      <c r="S10" s="264">
        <f>SUM(T38,T54)</f>
        <v>0</v>
      </c>
      <c r="T10" s="265"/>
      <c r="U10" s="265"/>
      <c r="V10" s="265"/>
      <c r="W10" s="266"/>
      <c r="Y10" s="24" t="s">
        <v>96</v>
      </c>
      <c r="Z10" s="6"/>
      <c r="AA10" s="5"/>
    </row>
    <row r="11" spans="1:33" s="15" customFormat="1" ht="15.95" customHeight="1" thickBot="1" x14ac:dyDescent="0.2">
      <c r="A11" s="93">
        <v>3</v>
      </c>
      <c r="B11" s="92" t="s">
        <v>95</v>
      </c>
      <c r="C11" s="92"/>
      <c r="D11" s="92"/>
      <c r="E11" s="92"/>
      <c r="F11" s="92"/>
      <c r="G11" s="92"/>
      <c r="H11" s="92"/>
      <c r="I11" s="91"/>
      <c r="J11" s="234">
        <f>SUM(J12:M13)</f>
        <v>0</v>
      </c>
      <c r="K11" s="234"/>
      <c r="L11" s="234"/>
      <c r="M11" s="234"/>
      <c r="N11" s="234">
        <f>SUM(N12:Q13)</f>
        <v>0</v>
      </c>
      <c r="O11" s="234"/>
      <c r="P11" s="234"/>
      <c r="Q11" s="234"/>
      <c r="S11" s="267"/>
      <c r="T11" s="268"/>
      <c r="U11" s="268"/>
      <c r="V11" s="268"/>
      <c r="W11" s="269"/>
      <c r="Y11" s="24" t="s">
        <v>94</v>
      </c>
      <c r="Z11" s="6"/>
      <c r="AA11" s="5"/>
    </row>
    <row r="12" spans="1:33" s="15" customFormat="1" ht="15.95" customHeight="1" thickBot="1" x14ac:dyDescent="0.2">
      <c r="A12" s="90"/>
      <c r="B12" s="29" t="s">
        <v>93</v>
      </c>
      <c r="C12" s="29"/>
      <c r="D12" s="29"/>
      <c r="E12" s="29"/>
      <c r="F12" s="29"/>
      <c r="G12" s="29"/>
      <c r="H12" s="29"/>
      <c r="I12" s="58"/>
      <c r="J12" s="273">
        <f>Z12</f>
        <v>0</v>
      </c>
      <c r="K12" s="273"/>
      <c r="L12" s="273"/>
      <c r="M12" s="273"/>
      <c r="N12" s="273">
        <f>P22</f>
        <v>0</v>
      </c>
      <c r="O12" s="273"/>
      <c r="P12" s="273"/>
      <c r="Q12" s="273"/>
      <c r="Y12" s="24" t="s">
        <v>92</v>
      </c>
      <c r="Z12" s="6"/>
      <c r="AA12" s="5"/>
    </row>
    <row r="13" spans="1:33" s="15" customFormat="1" ht="15.95" customHeight="1" thickBot="1" x14ac:dyDescent="0.2">
      <c r="A13" s="90"/>
      <c r="B13" s="89" t="s">
        <v>91</v>
      </c>
      <c r="C13" s="89"/>
      <c r="D13" s="89"/>
      <c r="E13" s="89"/>
      <c r="F13" s="89"/>
      <c r="G13" s="89"/>
      <c r="H13" s="89"/>
      <c r="I13" s="88"/>
      <c r="J13" s="285">
        <f>Z13</f>
        <v>0</v>
      </c>
      <c r="K13" s="285"/>
      <c r="L13" s="285"/>
      <c r="M13" s="285"/>
      <c r="N13" s="285">
        <f>T22</f>
        <v>0</v>
      </c>
      <c r="O13" s="285"/>
      <c r="P13" s="285"/>
      <c r="Q13" s="285"/>
      <c r="Y13" s="24" t="s">
        <v>90</v>
      </c>
      <c r="Z13" s="6"/>
      <c r="AA13" s="5"/>
    </row>
    <row r="14" spans="1:33" s="15" customFormat="1" ht="15.95" customHeight="1" thickBot="1" x14ac:dyDescent="0.2">
      <c r="A14" s="84">
        <v>4</v>
      </c>
      <c r="B14" s="87" t="s">
        <v>89</v>
      </c>
      <c r="C14" s="87"/>
      <c r="D14" s="87"/>
      <c r="E14" s="87"/>
      <c r="F14" s="87"/>
      <c r="G14" s="87"/>
      <c r="H14" s="87"/>
      <c r="I14" s="86"/>
      <c r="J14" s="234">
        <f>Z14</f>
        <v>0</v>
      </c>
      <c r="K14" s="234"/>
      <c r="L14" s="234"/>
      <c r="M14" s="234"/>
      <c r="N14" s="234">
        <f>ROUNDDOWN((N9+N10+N13)*0.05,0)</f>
        <v>0</v>
      </c>
      <c r="O14" s="234"/>
      <c r="P14" s="234"/>
      <c r="Q14" s="234"/>
      <c r="Y14" s="24" t="s">
        <v>88</v>
      </c>
      <c r="Z14" s="85"/>
      <c r="AA14" s="5"/>
    </row>
    <row r="15" spans="1:33" s="15" customFormat="1" ht="15.95" customHeight="1" thickBot="1" x14ac:dyDescent="0.2">
      <c r="A15" s="84">
        <v>5</v>
      </c>
      <c r="B15" s="83" t="s">
        <v>87</v>
      </c>
      <c r="C15" s="83"/>
      <c r="D15" s="83"/>
      <c r="E15" s="83"/>
      <c r="F15" s="83"/>
      <c r="G15" s="83"/>
      <c r="H15" s="83"/>
      <c r="I15" s="82"/>
      <c r="J15" s="275">
        <f>Z15</f>
        <v>0</v>
      </c>
      <c r="K15" s="275"/>
      <c r="L15" s="275"/>
      <c r="M15" s="275"/>
      <c r="N15" s="276"/>
      <c r="O15" s="276"/>
      <c r="P15" s="276"/>
      <c r="Q15" s="276"/>
      <c r="Y15" s="24" t="s">
        <v>86</v>
      </c>
      <c r="Z15" s="6"/>
      <c r="AA15" s="5"/>
    </row>
    <row r="16" spans="1:33" s="15" customFormat="1" ht="11.25" customHeight="1" thickTop="1" x14ac:dyDescent="0.15">
      <c r="A16" s="241" t="s">
        <v>73</v>
      </c>
      <c r="B16" s="242"/>
      <c r="C16" s="242"/>
      <c r="D16" s="242"/>
      <c r="E16" s="242"/>
      <c r="F16" s="242"/>
      <c r="G16" s="242"/>
      <c r="H16" s="242"/>
      <c r="I16" s="243"/>
      <c r="J16" s="247" t="s">
        <v>85</v>
      </c>
      <c r="K16" s="248"/>
      <c r="L16" s="248"/>
      <c r="M16" s="249"/>
      <c r="N16" s="247" t="s">
        <v>84</v>
      </c>
      <c r="O16" s="248"/>
      <c r="P16" s="248"/>
      <c r="Q16" s="249"/>
      <c r="AA16" s="5"/>
    </row>
    <row r="17" spans="1:29" s="15" customFormat="1" ht="18" customHeight="1" thickBot="1" x14ac:dyDescent="0.2">
      <c r="A17" s="244"/>
      <c r="B17" s="245"/>
      <c r="C17" s="245"/>
      <c r="D17" s="245"/>
      <c r="E17" s="245"/>
      <c r="F17" s="245"/>
      <c r="G17" s="245"/>
      <c r="H17" s="245"/>
      <c r="I17" s="246"/>
      <c r="J17" s="250">
        <f>J9+J10+J11+J14+J15</f>
        <v>0</v>
      </c>
      <c r="K17" s="251"/>
      <c r="L17" s="251"/>
      <c r="M17" s="252"/>
      <c r="N17" s="286">
        <f>N9+N10+N11+N14</f>
        <v>0</v>
      </c>
      <c r="O17" s="286"/>
      <c r="P17" s="286"/>
      <c r="Q17" s="286"/>
      <c r="AA17" s="5"/>
    </row>
    <row r="18" spans="1:29" s="15" customFormat="1" ht="7.5" customHeight="1" thickTop="1" x14ac:dyDescent="0.15">
      <c r="AA18" s="5"/>
    </row>
    <row r="19" spans="1:29" s="15" customFormat="1" ht="14.25" x14ac:dyDescent="0.15">
      <c r="A19" s="49" t="s">
        <v>83</v>
      </c>
      <c r="U19" s="27"/>
      <c r="AA19" s="5"/>
    </row>
    <row r="20" spans="1:29" s="15" customFormat="1" ht="15.95" customHeight="1" x14ac:dyDescent="0.15">
      <c r="A20" s="241" t="s">
        <v>82</v>
      </c>
      <c r="B20" s="242"/>
      <c r="C20" s="242"/>
      <c r="D20" s="242"/>
      <c r="E20" s="279"/>
      <c r="F20" s="277" t="s">
        <v>81</v>
      </c>
      <c r="G20" s="277"/>
      <c r="H20" s="277"/>
      <c r="I20" s="277"/>
      <c r="J20" s="277"/>
      <c r="K20" s="278"/>
      <c r="L20" s="241" t="s">
        <v>80</v>
      </c>
      <c r="M20" s="242"/>
      <c r="N20" s="242"/>
      <c r="O20" s="279"/>
      <c r="P20" s="241" t="s">
        <v>79</v>
      </c>
      <c r="Q20" s="242"/>
      <c r="R20" s="242"/>
      <c r="S20" s="279"/>
      <c r="T20" s="241" t="s">
        <v>78</v>
      </c>
      <c r="U20" s="242"/>
      <c r="V20" s="242"/>
      <c r="W20" s="279"/>
      <c r="AA20" s="5"/>
    </row>
    <row r="21" spans="1:29" s="15" customFormat="1" ht="15.95" customHeight="1" x14ac:dyDescent="0.15">
      <c r="A21" s="244"/>
      <c r="B21" s="245"/>
      <c r="C21" s="245"/>
      <c r="D21" s="245"/>
      <c r="E21" s="280"/>
      <c r="F21" s="281" t="s">
        <v>77</v>
      </c>
      <c r="G21" s="282"/>
      <c r="H21" s="283" t="s">
        <v>76</v>
      </c>
      <c r="I21" s="283"/>
      <c r="J21" s="283" t="s">
        <v>75</v>
      </c>
      <c r="K21" s="284"/>
      <c r="L21" s="244"/>
      <c r="M21" s="245"/>
      <c r="N21" s="245"/>
      <c r="O21" s="280"/>
      <c r="P21" s="244"/>
      <c r="Q21" s="245"/>
      <c r="R21" s="245"/>
      <c r="S21" s="280"/>
      <c r="T21" s="244"/>
      <c r="U21" s="245"/>
      <c r="V21" s="245"/>
      <c r="W21" s="280"/>
      <c r="AA21" s="5"/>
    </row>
    <row r="22" spans="1:29" s="15" customFormat="1" ht="15.95" customHeight="1" x14ac:dyDescent="0.15">
      <c r="A22" s="301"/>
      <c r="B22" s="302"/>
      <c r="C22" s="302"/>
      <c r="D22" s="302"/>
      <c r="E22" s="303"/>
      <c r="F22" s="348"/>
      <c r="G22" s="349"/>
      <c r="H22" s="350"/>
      <c r="I22" s="350"/>
      <c r="J22" s="304">
        <f>F22*H22</f>
        <v>0</v>
      </c>
      <c r="K22" s="305"/>
      <c r="L22" s="306">
        <f>J10</f>
        <v>0</v>
      </c>
      <c r="M22" s="307"/>
      <c r="N22" s="307"/>
      <c r="O22" s="308"/>
      <c r="P22" s="315">
        <f>J12</f>
        <v>0</v>
      </c>
      <c r="Q22" s="316"/>
      <c r="R22" s="316"/>
      <c r="S22" s="317"/>
      <c r="T22" s="315">
        <f>J13</f>
        <v>0</v>
      </c>
      <c r="U22" s="316"/>
      <c r="V22" s="316"/>
      <c r="W22" s="317"/>
      <c r="Y22" s="287" t="s">
        <v>74</v>
      </c>
      <c r="Z22" s="288"/>
      <c r="AA22" s="5"/>
    </row>
    <row r="23" spans="1:29" s="15" customFormat="1" ht="15.95" customHeight="1" x14ac:dyDescent="0.15">
      <c r="A23" s="293"/>
      <c r="B23" s="294"/>
      <c r="C23" s="294"/>
      <c r="D23" s="294"/>
      <c r="E23" s="295"/>
      <c r="F23" s="296"/>
      <c r="G23" s="297"/>
      <c r="H23" s="298"/>
      <c r="I23" s="298"/>
      <c r="J23" s="299">
        <f>F23*H23</f>
        <v>0</v>
      </c>
      <c r="K23" s="300"/>
      <c r="L23" s="309"/>
      <c r="M23" s="310"/>
      <c r="N23" s="310"/>
      <c r="O23" s="311"/>
      <c r="P23" s="318"/>
      <c r="Q23" s="319"/>
      <c r="R23" s="319"/>
      <c r="S23" s="320"/>
      <c r="T23" s="318"/>
      <c r="U23" s="319"/>
      <c r="V23" s="319"/>
      <c r="W23" s="320"/>
      <c r="Y23" s="289"/>
      <c r="Z23" s="290"/>
      <c r="AA23" s="5"/>
    </row>
    <row r="24" spans="1:29" s="15" customFormat="1" ht="15.95" customHeight="1" x14ac:dyDescent="0.15">
      <c r="A24" s="293"/>
      <c r="B24" s="294"/>
      <c r="C24" s="294"/>
      <c r="D24" s="294"/>
      <c r="E24" s="295"/>
      <c r="F24" s="296"/>
      <c r="G24" s="297"/>
      <c r="H24" s="298"/>
      <c r="I24" s="298"/>
      <c r="J24" s="299">
        <f>F24*H24</f>
        <v>0</v>
      </c>
      <c r="K24" s="300"/>
      <c r="L24" s="309"/>
      <c r="M24" s="310"/>
      <c r="N24" s="310"/>
      <c r="O24" s="311"/>
      <c r="P24" s="318"/>
      <c r="Q24" s="319"/>
      <c r="R24" s="319"/>
      <c r="S24" s="320"/>
      <c r="T24" s="318"/>
      <c r="U24" s="319"/>
      <c r="V24" s="319"/>
      <c r="W24" s="320"/>
      <c r="Y24" s="289"/>
      <c r="Z24" s="290"/>
      <c r="AA24" s="5"/>
    </row>
    <row r="25" spans="1:29" s="15" customFormat="1" ht="15.95" customHeight="1" x14ac:dyDescent="0.15">
      <c r="A25" s="293"/>
      <c r="B25" s="294"/>
      <c r="C25" s="294"/>
      <c r="D25" s="294"/>
      <c r="E25" s="295"/>
      <c r="F25" s="296"/>
      <c r="G25" s="297"/>
      <c r="H25" s="298"/>
      <c r="I25" s="298"/>
      <c r="J25" s="299">
        <f>F25*H25</f>
        <v>0</v>
      </c>
      <c r="K25" s="300"/>
      <c r="L25" s="309"/>
      <c r="M25" s="310"/>
      <c r="N25" s="310"/>
      <c r="O25" s="311"/>
      <c r="P25" s="318"/>
      <c r="Q25" s="319"/>
      <c r="R25" s="319"/>
      <c r="S25" s="320"/>
      <c r="T25" s="318"/>
      <c r="U25" s="319"/>
      <c r="V25" s="319"/>
      <c r="W25" s="320"/>
      <c r="Y25" s="289"/>
      <c r="Z25" s="290"/>
      <c r="AA25" s="5"/>
    </row>
    <row r="26" spans="1:29" s="15" customFormat="1" ht="15.95" customHeight="1" x14ac:dyDescent="0.15">
      <c r="A26" s="324"/>
      <c r="B26" s="325"/>
      <c r="C26" s="325"/>
      <c r="D26" s="325"/>
      <c r="E26" s="326"/>
      <c r="F26" s="330"/>
      <c r="G26" s="331"/>
      <c r="H26" s="332"/>
      <c r="I26" s="332"/>
      <c r="J26" s="333">
        <f>F26*H26</f>
        <v>0</v>
      </c>
      <c r="K26" s="334"/>
      <c r="L26" s="312"/>
      <c r="M26" s="313"/>
      <c r="N26" s="313"/>
      <c r="O26" s="314"/>
      <c r="P26" s="321"/>
      <c r="Q26" s="322"/>
      <c r="R26" s="322"/>
      <c r="S26" s="323"/>
      <c r="T26" s="321"/>
      <c r="U26" s="322"/>
      <c r="V26" s="322"/>
      <c r="W26" s="323"/>
      <c r="Y26" s="291"/>
      <c r="Z26" s="292"/>
      <c r="AA26" s="5"/>
    </row>
    <row r="27" spans="1:29" s="15" customFormat="1" ht="15.95" customHeight="1" x14ac:dyDescent="0.15">
      <c r="A27" s="270" t="s">
        <v>73</v>
      </c>
      <c r="B27" s="271"/>
      <c r="C27" s="271"/>
      <c r="D27" s="271"/>
      <c r="E27" s="344"/>
      <c r="F27" s="345"/>
      <c r="G27" s="345"/>
      <c r="H27" s="345"/>
      <c r="I27" s="345"/>
      <c r="J27" s="346">
        <f>SUM(J22:K26)</f>
        <v>0</v>
      </c>
      <c r="K27" s="347"/>
      <c r="L27" s="327"/>
      <c r="M27" s="328"/>
      <c r="N27" s="328"/>
      <c r="O27" s="329"/>
      <c r="P27" s="327"/>
      <c r="Q27" s="328"/>
      <c r="R27" s="328"/>
      <c r="S27" s="329"/>
      <c r="T27" s="335"/>
      <c r="U27" s="336"/>
      <c r="V27" s="336"/>
      <c r="W27" s="337"/>
      <c r="AA27" s="5"/>
    </row>
    <row r="28" spans="1:29" s="15" customFormat="1" ht="7.5" customHeight="1" x14ac:dyDescent="0.15">
      <c r="AA28" s="5"/>
    </row>
    <row r="29" spans="1:29" s="15" customFormat="1" ht="15.75" customHeight="1" x14ac:dyDescent="0.15">
      <c r="A29" s="81" t="s">
        <v>72</v>
      </c>
      <c r="AA29" s="5"/>
    </row>
    <row r="30" spans="1:29" s="15" customFormat="1" ht="13.5" customHeight="1" thickBot="1" x14ac:dyDescent="0.2">
      <c r="A30" s="49" t="s">
        <v>71</v>
      </c>
      <c r="K30" s="27"/>
      <c r="N30" s="52"/>
      <c r="O30" s="52"/>
      <c r="P30" s="27"/>
      <c r="AA30" s="5"/>
    </row>
    <row r="31" spans="1:29" s="15" customFormat="1" ht="54.95" customHeight="1" thickBot="1" x14ac:dyDescent="0.2">
      <c r="A31" s="338" t="s">
        <v>109</v>
      </c>
      <c r="B31" s="339"/>
      <c r="C31" s="339"/>
      <c r="D31" s="339"/>
      <c r="E31" s="339"/>
      <c r="F31" s="339"/>
      <c r="G31" s="339"/>
      <c r="H31" s="340" t="s">
        <v>110</v>
      </c>
      <c r="I31" s="341"/>
      <c r="J31" s="341"/>
      <c r="K31" s="341"/>
      <c r="L31" s="341"/>
      <c r="M31" s="341"/>
      <c r="N31" s="342" t="s">
        <v>70</v>
      </c>
      <c r="O31" s="341"/>
      <c r="P31" s="341"/>
      <c r="Q31" s="341"/>
      <c r="R31" s="343"/>
      <c r="S31" s="341" t="s">
        <v>69</v>
      </c>
      <c r="T31" s="341"/>
      <c r="U31" s="341"/>
      <c r="V31" s="341"/>
      <c r="W31" s="343"/>
      <c r="X31" s="80"/>
      <c r="Y31" s="75" t="str">
        <f>A31&amp;"を入力→"</f>
        <v>国庫補助金（自治体義務的負担分含）
次世代交付金、安心こども基金（〃）
保育所等整備交付金（〃）
都道府県・指定都市・中核市補助金　①を入力→</v>
      </c>
      <c r="Z31" s="6"/>
      <c r="AA31" s="5" t="s">
        <v>0</v>
      </c>
      <c r="AB31" s="52"/>
      <c r="AC31" s="52"/>
    </row>
    <row r="32" spans="1:29" s="15" customFormat="1" ht="21.75" customHeight="1" thickBot="1" x14ac:dyDescent="0.2">
      <c r="A32" s="70" t="s">
        <v>19</v>
      </c>
      <c r="B32" s="351">
        <f>Z31</f>
        <v>0</v>
      </c>
      <c r="C32" s="351"/>
      <c r="D32" s="351"/>
      <c r="E32" s="351"/>
      <c r="F32" s="351"/>
      <c r="G32" s="74" t="s">
        <v>17</v>
      </c>
      <c r="H32" s="73" t="s">
        <v>19</v>
      </c>
      <c r="I32" s="356"/>
      <c r="J32" s="357"/>
      <c r="K32" s="357"/>
      <c r="L32" s="79" t="s">
        <v>68</v>
      </c>
      <c r="M32" s="78">
        <v>1.5</v>
      </c>
      <c r="N32" s="77" t="s">
        <v>67</v>
      </c>
      <c r="O32" s="351">
        <f>ROUNDDOWN(I32*M32,0)</f>
        <v>0</v>
      </c>
      <c r="P32" s="351"/>
      <c r="Q32" s="351"/>
      <c r="R32" s="69" t="s">
        <v>17</v>
      </c>
      <c r="S32" s="76" t="s">
        <v>19</v>
      </c>
      <c r="T32" s="351">
        <f>Z32</f>
        <v>0</v>
      </c>
      <c r="U32" s="351"/>
      <c r="V32" s="351"/>
      <c r="W32" s="69" t="s">
        <v>17</v>
      </c>
      <c r="X32" s="68"/>
      <c r="Y32" s="75" t="str">
        <f>S31&amp;"を入力→"</f>
        <v>②の対象事業に対する自治体からの交付決定額
④を入力→</v>
      </c>
      <c r="Z32" s="6"/>
      <c r="AA32" s="5" t="s">
        <v>0</v>
      </c>
    </row>
    <row r="33" spans="1:29" s="15" customFormat="1" ht="21.75" customHeight="1" thickBot="1" x14ac:dyDescent="0.2">
      <c r="A33" s="352" t="s">
        <v>66</v>
      </c>
      <c r="B33" s="355"/>
      <c r="C33" s="355"/>
      <c r="D33" s="355"/>
      <c r="E33" s="355"/>
      <c r="F33" s="355"/>
      <c r="G33" s="355"/>
      <c r="H33" s="340" t="s">
        <v>65</v>
      </c>
      <c r="I33" s="341"/>
      <c r="J33" s="341"/>
      <c r="K33" s="341"/>
      <c r="L33" s="341"/>
      <c r="M33" s="343"/>
      <c r="N33" s="71"/>
      <c r="O33" s="52"/>
      <c r="P33" s="52"/>
      <c r="Q33" s="52"/>
      <c r="R33" s="68"/>
      <c r="S33" s="352" t="s">
        <v>64</v>
      </c>
      <c r="T33" s="341"/>
      <c r="U33" s="341"/>
      <c r="V33" s="341"/>
      <c r="W33" s="343"/>
      <c r="X33" s="68"/>
      <c r="Y33" s="67" t="str">
        <f>A33&amp;"を入力→"</f>
        <v>自治体の単独（上積）補助金⑤を入力→</v>
      </c>
      <c r="Z33" s="6"/>
      <c r="AA33" s="5" t="s">
        <v>0</v>
      </c>
      <c r="AC33" s="52"/>
    </row>
    <row r="34" spans="1:29" s="15" customFormat="1" ht="21.75" customHeight="1" thickBot="1" x14ac:dyDescent="0.2">
      <c r="A34" s="70" t="s">
        <v>19</v>
      </c>
      <c r="B34" s="351">
        <f>Z33</f>
        <v>0</v>
      </c>
      <c r="C34" s="351"/>
      <c r="D34" s="351"/>
      <c r="E34" s="351"/>
      <c r="F34" s="351"/>
      <c r="G34" s="74" t="s">
        <v>17</v>
      </c>
      <c r="H34" s="73" t="s">
        <v>19</v>
      </c>
      <c r="I34" s="351">
        <f>Z34</f>
        <v>0</v>
      </c>
      <c r="J34" s="353"/>
      <c r="K34" s="353"/>
      <c r="L34" s="353"/>
      <c r="M34" s="72" t="s">
        <v>17</v>
      </c>
      <c r="N34" s="71"/>
      <c r="O34" s="52"/>
      <c r="P34" s="52"/>
      <c r="Q34" s="52"/>
      <c r="R34" s="68"/>
      <c r="S34" s="70" t="s">
        <v>19</v>
      </c>
      <c r="T34" s="354">
        <f>IF(Z35=SUM(Z31:Z34),Z35,"総額が合いません")</f>
        <v>0</v>
      </c>
      <c r="U34" s="354"/>
      <c r="V34" s="354"/>
      <c r="W34" s="69" t="s">
        <v>17</v>
      </c>
      <c r="X34" s="68"/>
      <c r="Y34" s="67" t="str">
        <f>H33&amp;"を入力→"</f>
        <v>民間補助金⑥を入力→</v>
      </c>
      <c r="Z34" s="6"/>
      <c r="AA34" s="5" t="s">
        <v>0</v>
      </c>
      <c r="AB34" s="52"/>
      <c r="AC34" s="52"/>
    </row>
    <row r="35" spans="1:29" s="65" customFormat="1" ht="9" customHeight="1" x14ac:dyDescent="0.15">
      <c r="A35" s="66"/>
      <c r="B35" s="66"/>
      <c r="C35" s="66"/>
      <c r="D35" s="66"/>
      <c r="E35" s="66"/>
      <c r="F35" s="66"/>
      <c r="G35" s="66"/>
      <c r="H35" s="66"/>
      <c r="I35" s="66"/>
      <c r="J35" s="66"/>
      <c r="K35" s="66"/>
      <c r="L35" s="66"/>
      <c r="M35" s="66"/>
      <c r="N35" s="66"/>
      <c r="O35" s="66"/>
      <c r="P35" s="66"/>
      <c r="Q35" s="66"/>
      <c r="R35" s="66"/>
      <c r="S35" s="66"/>
      <c r="T35" s="66"/>
      <c r="U35" s="66"/>
      <c r="V35" s="66"/>
      <c r="W35" s="66"/>
      <c r="Y35" s="358" t="str">
        <f>S33&amp;"を入力→"</f>
        <v>今次計画に対して受ける補助金及び交付金総額を入力→</v>
      </c>
      <c r="Z35" s="360"/>
      <c r="AA35" s="5" t="s">
        <v>0</v>
      </c>
      <c r="AB35" s="52"/>
      <c r="AC35" s="52"/>
    </row>
    <row r="36" spans="1:29" s="15" customFormat="1" ht="14.25" customHeight="1" thickBot="1" x14ac:dyDescent="0.2">
      <c r="A36" s="49" t="s">
        <v>63</v>
      </c>
      <c r="W36" s="27"/>
      <c r="X36" s="65"/>
      <c r="Y36" s="359"/>
      <c r="Z36" s="361"/>
      <c r="AA36" s="5"/>
      <c r="AB36" s="52"/>
      <c r="AC36" s="52"/>
    </row>
    <row r="37" spans="1:29" s="15" customFormat="1" ht="30.75" customHeight="1" thickBot="1" x14ac:dyDescent="0.2">
      <c r="A37" s="362" t="s">
        <v>62</v>
      </c>
      <c r="B37" s="363"/>
      <c r="C37" s="363"/>
      <c r="D37" s="363"/>
      <c r="E37" s="364"/>
      <c r="F37" s="362" t="s">
        <v>61</v>
      </c>
      <c r="G37" s="365"/>
      <c r="H37" s="365"/>
      <c r="I37" s="365"/>
      <c r="J37" s="366"/>
      <c r="K37" s="241" t="s">
        <v>8</v>
      </c>
      <c r="L37" s="242"/>
      <c r="M37" s="279"/>
      <c r="N37" s="241" t="s">
        <v>7</v>
      </c>
      <c r="O37" s="242"/>
      <c r="P37" s="242"/>
      <c r="Q37" s="242"/>
      <c r="R37" s="242"/>
      <c r="S37" s="367" t="s">
        <v>60</v>
      </c>
      <c r="T37" s="368"/>
      <c r="U37" s="368"/>
      <c r="V37" s="368"/>
      <c r="W37" s="369"/>
      <c r="AA37" s="5"/>
    </row>
    <row r="38" spans="1:29" s="15" customFormat="1" ht="16.5" customHeight="1" thickBot="1" x14ac:dyDescent="0.2">
      <c r="A38" s="20" t="s">
        <v>19</v>
      </c>
      <c r="B38" s="370">
        <f>MINA(J17,N17)</f>
        <v>0</v>
      </c>
      <c r="C38" s="370"/>
      <c r="D38" s="370"/>
      <c r="E38" s="19"/>
      <c r="F38" s="20" t="s">
        <v>18</v>
      </c>
      <c r="G38" s="370">
        <f>B32+MINA(O32,T32)+I34</f>
        <v>0</v>
      </c>
      <c r="H38" s="370"/>
      <c r="I38" s="370"/>
      <c r="J38" s="22" t="s">
        <v>17</v>
      </c>
      <c r="K38" s="20" t="s">
        <v>5</v>
      </c>
      <c r="L38" s="19">
        <f>IF(B38&gt;0,Z6,0)</f>
        <v>0</v>
      </c>
      <c r="M38" s="21" t="s">
        <v>4</v>
      </c>
      <c r="N38" s="20" t="s">
        <v>3</v>
      </c>
      <c r="O38" s="370">
        <f>ROUNDDOWN((B38-G38)*L38/100,0)</f>
        <v>0</v>
      </c>
      <c r="P38" s="370"/>
      <c r="Q38" s="370"/>
      <c r="R38" s="17"/>
      <c r="S38" s="18" t="s">
        <v>2</v>
      </c>
      <c r="T38" s="371">
        <f>IF(Z38&gt;ROUNDDOWN($O$38,-2),"限度額超過！",Z38)</f>
        <v>0</v>
      </c>
      <c r="U38" s="371"/>
      <c r="V38" s="371"/>
      <c r="W38" s="17"/>
      <c r="Y38" s="64" t="s">
        <v>59</v>
      </c>
      <c r="Z38" s="6"/>
      <c r="AA38" s="5" t="s">
        <v>0</v>
      </c>
      <c r="AB38" s="52"/>
    </row>
    <row r="39" spans="1:29" s="15" customFormat="1" ht="15" customHeight="1" thickBot="1" x14ac:dyDescent="0.2">
      <c r="A39" s="380" t="s">
        <v>58</v>
      </c>
      <c r="B39" s="380"/>
      <c r="C39" s="380"/>
      <c r="D39" s="380"/>
      <c r="E39" s="380"/>
      <c r="F39" s="380" t="s">
        <v>57</v>
      </c>
      <c r="G39" s="380"/>
      <c r="H39" s="380"/>
      <c r="I39" s="380"/>
      <c r="J39" s="380"/>
      <c r="K39" s="380" t="s">
        <v>56</v>
      </c>
      <c r="L39" s="380"/>
      <c r="M39" s="380"/>
      <c r="N39" s="380" t="s">
        <v>55</v>
      </c>
      <c r="O39" s="380"/>
      <c r="P39" s="380"/>
      <c r="Q39" s="380"/>
      <c r="R39" s="381"/>
      <c r="S39" s="382"/>
      <c r="T39" s="383"/>
      <c r="U39" s="383"/>
      <c r="V39" s="383"/>
      <c r="W39" s="384"/>
      <c r="Y39" s="15" t="s">
        <v>54</v>
      </c>
      <c r="AA39" s="5"/>
    </row>
    <row r="40" spans="1:29" s="15" customFormat="1" ht="16.5" customHeight="1" thickBot="1" x14ac:dyDescent="0.2">
      <c r="A40" s="61" t="s">
        <v>19</v>
      </c>
      <c r="B40" s="385">
        <f>ROUNDDOWN(Z40*4/3,0)</f>
        <v>0</v>
      </c>
      <c r="C40" s="385"/>
      <c r="D40" s="385"/>
      <c r="E40" s="63"/>
      <c r="F40" s="61" t="s">
        <v>18</v>
      </c>
      <c r="G40" s="385">
        <f>Z40</f>
        <v>0</v>
      </c>
      <c r="H40" s="385"/>
      <c r="I40" s="385"/>
      <c r="J40" s="60" t="s">
        <v>17</v>
      </c>
      <c r="K40" s="61" t="s">
        <v>5</v>
      </c>
      <c r="L40" s="63">
        <f>IF(B40&gt;0,Z6,0)</f>
        <v>0</v>
      </c>
      <c r="M40" s="62" t="s">
        <v>4</v>
      </c>
      <c r="N40" s="61" t="s">
        <v>3</v>
      </c>
      <c r="O40" s="385">
        <f>ROUNDDOWN((B40-G40)*L40/100,0)</f>
        <v>0</v>
      </c>
      <c r="P40" s="385"/>
      <c r="Q40" s="385"/>
      <c r="R40" s="60"/>
      <c r="S40" s="59" t="s">
        <v>2</v>
      </c>
      <c r="T40" s="386">
        <f>IF(ROUNDDOWN($O$40,-2)&gt;T38,T38,ROUNDDOWN($O$40,-2))</f>
        <v>0</v>
      </c>
      <c r="U40" s="386"/>
      <c r="V40" s="386"/>
      <c r="W40" s="58"/>
      <c r="Y40" s="24" t="s">
        <v>53</v>
      </c>
      <c r="Z40" s="6"/>
      <c r="AA40" s="5" t="s">
        <v>0</v>
      </c>
      <c r="AB40" s="57"/>
    </row>
    <row r="41" spans="1:29" s="15" customFormat="1" ht="15" customHeight="1" x14ac:dyDescent="0.15">
      <c r="A41" s="380" t="s">
        <v>52</v>
      </c>
      <c r="B41" s="380"/>
      <c r="C41" s="380"/>
      <c r="D41" s="380"/>
      <c r="E41" s="380"/>
      <c r="F41" s="380" t="s">
        <v>51</v>
      </c>
      <c r="G41" s="380"/>
      <c r="H41" s="380"/>
      <c r="I41" s="380"/>
      <c r="J41" s="380"/>
      <c r="K41" s="380" t="s">
        <v>50</v>
      </c>
      <c r="L41" s="380"/>
      <c r="M41" s="380"/>
      <c r="N41" s="380" t="s">
        <v>49</v>
      </c>
      <c r="O41" s="380"/>
      <c r="P41" s="380"/>
      <c r="Q41" s="380"/>
      <c r="R41" s="380"/>
      <c r="S41" s="387"/>
      <c r="T41" s="387"/>
      <c r="U41" s="387"/>
      <c r="V41" s="387"/>
      <c r="W41" s="387"/>
      <c r="Y41" s="53"/>
      <c r="Z41" s="56"/>
      <c r="AA41" s="55"/>
      <c r="AB41" s="52"/>
    </row>
    <row r="42" spans="1:29" s="15" customFormat="1" ht="12" x14ac:dyDescent="0.15">
      <c r="A42" s="54" t="s">
        <v>48</v>
      </c>
      <c r="B42" s="53"/>
      <c r="C42" s="53"/>
      <c r="D42" s="53"/>
      <c r="E42" s="53"/>
      <c r="F42" s="53"/>
      <c r="G42" s="53"/>
      <c r="H42" s="53"/>
      <c r="I42" s="53"/>
      <c r="J42" s="53"/>
      <c r="K42" s="53"/>
      <c r="L42" s="53"/>
      <c r="M42" s="53"/>
      <c r="N42" s="53"/>
      <c r="O42" s="53"/>
      <c r="P42" s="53"/>
      <c r="Q42" s="53"/>
      <c r="R42" s="53"/>
      <c r="S42" s="53"/>
      <c r="T42" s="53"/>
      <c r="U42" s="53"/>
      <c r="V42" s="53"/>
      <c r="W42" s="53"/>
      <c r="AA42" s="5"/>
    </row>
    <row r="43" spans="1:29" s="15" customFormat="1" ht="7.5" customHeight="1" thickBot="1" x14ac:dyDescent="0.2">
      <c r="A43" s="52"/>
      <c r="B43" s="52"/>
      <c r="C43" s="52"/>
      <c r="D43" s="52"/>
      <c r="E43" s="52"/>
      <c r="F43" s="52"/>
      <c r="G43" s="52"/>
      <c r="H43" s="52"/>
      <c r="I43" s="52"/>
      <c r="J43" s="52"/>
      <c r="K43" s="52"/>
      <c r="L43" s="52"/>
      <c r="M43" s="52"/>
      <c r="N43" s="52"/>
      <c r="O43" s="52"/>
      <c r="P43" s="52"/>
      <c r="Q43" s="52"/>
      <c r="R43" s="52"/>
      <c r="S43" s="52"/>
      <c r="T43" s="52"/>
      <c r="U43" s="52"/>
      <c r="V43" s="52"/>
      <c r="W43" s="52"/>
      <c r="AA43" s="5"/>
    </row>
    <row r="44" spans="1:29" s="15" customFormat="1" ht="18" thickBot="1" x14ac:dyDescent="0.2">
      <c r="A44" s="14" t="s">
        <v>47</v>
      </c>
      <c r="M44" s="50"/>
      <c r="N44" s="51"/>
      <c r="O44" s="51"/>
      <c r="P44" s="51"/>
      <c r="Q44" s="50" t="s">
        <v>46</v>
      </c>
      <c r="R44" s="404">
        <f>Z46</f>
        <v>0</v>
      </c>
      <c r="S44" s="404"/>
      <c r="T44" s="404"/>
      <c r="U44" s="49" t="s">
        <v>33</v>
      </c>
      <c r="Y44" s="372" t="s">
        <v>45</v>
      </c>
      <c r="Z44" s="374"/>
      <c r="AA44" s="5" t="s">
        <v>37</v>
      </c>
    </row>
    <row r="45" spans="1:29" s="15" customFormat="1" ht="3.75" customHeight="1" thickBot="1" x14ac:dyDescent="0.2">
      <c r="A45" s="1"/>
      <c r="M45" s="48"/>
      <c r="N45" s="47"/>
      <c r="O45" s="47"/>
      <c r="P45" s="47"/>
      <c r="Y45" s="373"/>
      <c r="Z45" s="375"/>
      <c r="AA45" s="5"/>
    </row>
    <row r="46" spans="1:29" s="15" customFormat="1" ht="16.5" customHeight="1" thickBot="1" x14ac:dyDescent="0.2">
      <c r="A46" s="376" t="s">
        <v>44</v>
      </c>
      <c r="B46" s="377"/>
      <c r="C46" s="377"/>
      <c r="D46" s="377"/>
      <c r="E46" s="378"/>
      <c r="F46" s="379" t="s">
        <v>43</v>
      </c>
      <c r="G46" s="379"/>
      <c r="H46" s="379"/>
      <c r="I46" s="379"/>
      <c r="J46" s="379" t="s">
        <v>42</v>
      </c>
      <c r="K46" s="379"/>
      <c r="L46" s="379"/>
      <c r="M46" s="379"/>
      <c r="N46" s="379" t="s">
        <v>25</v>
      </c>
      <c r="O46" s="379"/>
      <c r="P46" s="379"/>
      <c r="Q46" s="379"/>
      <c r="R46" s="379" t="s">
        <v>41</v>
      </c>
      <c r="S46" s="379"/>
      <c r="T46" s="379"/>
      <c r="U46" s="379"/>
      <c r="V46" s="30"/>
      <c r="W46" s="30"/>
      <c r="Y46" s="46" t="s">
        <v>40</v>
      </c>
      <c r="Z46" s="45"/>
      <c r="AA46" s="5" t="s">
        <v>37</v>
      </c>
    </row>
    <row r="47" spans="1:29" s="15" customFormat="1" ht="18" customHeight="1" thickBot="1" x14ac:dyDescent="0.2">
      <c r="A47" s="387" t="s">
        <v>39</v>
      </c>
      <c r="B47" s="387"/>
      <c r="C47" s="387"/>
      <c r="D47" s="387"/>
      <c r="E47" s="387"/>
      <c r="F47" s="389"/>
      <c r="G47" s="390"/>
      <c r="H47" s="390"/>
      <c r="I47" s="44"/>
      <c r="J47" s="391"/>
      <c r="K47" s="391"/>
      <c r="L47" s="392"/>
      <c r="M47" s="44"/>
      <c r="N47" s="395" t="str">
        <f>IF(Z47&gt;0,IF(F49=N49,F48,IF(F49&lt;J49,F48,ROUNDDOWN(F50*J49/1000,0))),"")</f>
        <v/>
      </c>
      <c r="O47" s="395"/>
      <c r="P47" s="396"/>
      <c r="Q47" s="44"/>
      <c r="R47" s="399">
        <f>Z48</f>
        <v>0</v>
      </c>
      <c r="S47" s="399"/>
      <c r="T47" s="400"/>
      <c r="U47" s="43"/>
      <c r="V47" s="42"/>
      <c r="W47" s="42"/>
      <c r="Y47" s="24" t="s">
        <v>38</v>
      </c>
      <c r="Z47" s="41"/>
      <c r="AA47" s="5" t="s">
        <v>37</v>
      </c>
    </row>
    <row r="48" spans="1:29" s="15" customFormat="1" ht="18" customHeight="1" thickBot="1" x14ac:dyDescent="0.2">
      <c r="A48" s="388"/>
      <c r="B48" s="388"/>
      <c r="C48" s="388"/>
      <c r="D48" s="388"/>
      <c r="E48" s="388"/>
      <c r="F48" s="398" t="str">
        <f>Z49</f>
        <v/>
      </c>
      <c r="G48" s="403"/>
      <c r="H48" s="403"/>
      <c r="I48" s="40" t="s">
        <v>36</v>
      </c>
      <c r="J48" s="393"/>
      <c r="K48" s="393"/>
      <c r="L48" s="394"/>
      <c r="M48" s="39"/>
      <c r="N48" s="397"/>
      <c r="O48" s="397"/>
      <c r="P48" s="398"/>
      <c r="Q48" s="38" t="s">
        <v>36</v>
      </c>
      <c r="R48" s="401"/>
      <c r="S48" s="401"/>
      <c r="T48" s="402"/>
      <c r="U48" s="38" t="s">
        <v>36</v>
      </c>
      <c r="V48" s="30"/>
      <c r="W48" s="29"/>
      <c r="Y48" s="24" t="s">
        <v>35</v>
      </c>
      <c r="Z48" s="6"/>
      <c r="AA48" s="5" t="s">
        <v>0</v>
      </c>
    </row>
    <row r="49" spans="1:30" s="15" customFormat="1" ht="18" customHeight="1" x14ac:dyDescent="0.15">
      <c r="A49" s="401" t="s">
        <v>34</v>
      </c>
      <c r="B49" s="401"/>
      <c r="C49" s="401"/>
      <c r="D49" s="401"/>
      <c r="E49" s="401"/>
      <c r="F49" s="412" t="str">
        <f>Z50</f>
        <v/>
      </c>
      <c r="G49" s="418"/>
      <c r="H49" s="418"/>
      <c r="I49" s="37" t="s">
        <v>33</v>
      </c>
      <c r="J49" s="419" t="str">
        <f>Z52</f>
        <v/>
      </c>
      <c r="K49" s="419"/>
      <c r="L49" s="420"/>
      <c r="M49" s="37" t="s">
        <v>33</v>
      </c>
      <c r="N49" s="411">
        <f>MINA(F49,J49)</f>
        <v>0</v>
      </c>
      <c r="O49" s="411"/>
      <c r="P49" s="412"/>
      <c r="Q49" s="37" t="s">
        <v>33</v>
      </c>
      <c r="R49" s="411">
        <f>Z47</f>
        <v>0</v>
      </c>
      <c r="S49" s="411"/>
      <c r="T49" s="412"/>
      <c r="U49" s="37" t="s">
        <v>33</v>
      </c>
      <c r="V49" s="36"/>
      <c r="W49" s="29"/>
      <c r="Y49" s="24" t="s">
        <v>32</v>
      </c>
      <c r="Z49" s="35" t="str">
        <f>IF(AND(Z47&gt;0,Z44=Z46),Z48,IF(Z47&gt;0,ROUNDDOWN(Z50*Z51/1000,0),""))</f>
        <v/>
      </c>
      <c r="AA49" s="5" t="s">
        <v>31</v>
      </c>
    </row>
    <row r="50" spans="1:30" s="15" customFormat="1" ht="18" customHeight="1" x14ac:dyDescent="0.15">
      <c r="A50" s="387" t="s">
        <v>30</v>
      </c>
      <c r="B50" s="387"/>
      <c r="C50" s="387"/>
      <c r="D50" s="387"/>
      <c r="E50" s="387"/>
      <c r="F50" s="413" t="str">
        <f>Z51</f>
        <v/>
      </c>
      <c r="G50" s="414"/>
      <c r="H50" s="414"/>
      <c r="I50" s="34" t="s">
        <v>29</v>
      </c>
      <c r="J50" s="415"/>
      <c r="K50" s="415"/>
      <c r="L50" s="416"/>
      <c r="M50" s="33"/>
      <c r="N50" s="417" t="str">
        <f>F50</f>
        <v/>
      </c>
      <c r="O50" s="417"/>
      <c r="P50" s="413"/>
      <c r="Q50" s="32" t="s">
        <v>29</v>
      </c>
      <c r="R50" s="417" t="str">
        <f>IF(R49&gt;0,ROUNDDOWN(R47/R49*1000,0),"")</f>
        <v/>
      </c>
      <c r="S50" s="417"/>
      <c r="T50" s="413"/>
      <c r="U50" s="31" t="s">
        <v>29</v>
      </c>
      <c r="V50" s="30"/>
      <c r="W50" s="29"/>
      <c r="Y50" s="24" t="s">
        <v>28</v>
      </c>
      <c r="Z50" s="28" t="str">
        <f>IF(Z47&gt;0,Z46/Z44*Z47,"")</f>
        <v/>
      </c>
      <c r="AA50" s="5" t="s">
        <v>21</v>
      </c>
    </row>
    <row r="51" spans="1:30" s="15" customFormat="1" ht="12.75" customHeight="1" thickBot="1" x14ac:dyDescent="0.2">
      <c r="W51" s="27"/>
      <c r="Y51" s="24" t="s">
        <v>27</v>
      </c>
      <c r="Z51" s="26" t="str">
        <f>IF(Z47&gt;0,ROUNDDOWN(Z48/Z47*1000,0),"")</f>
        <v/>
      </c>
      <c r="AA51" s="5" t="s">
        <v>26</v>
      </c>
    </row>
    <row r="52" spans="1:30" s="15" customFormat="1" ht="16.5" customHeight="1" thickBot="1" x14ac:dyDescent="0.2">
      <c r="A52" s="362" t="s">
        <v>25</v>
      </c>
      <c r="B52" s="242"/>
      <c r="C52" s="242"/>
      <c r="D52" s="242"/>
      <c r="E52" s="279"/>
      <c r="F52" s="362" t="s">
        <v>24</v>
      </c>
      <c r="G52" s="242"/>
      <c r="H52" s="242"/>
      <c r="I52" s="242"/>
      <c r="J52" s="279"/>
      <c r="K52" s="241" t="s">
        <v>8</v>
      </c>
      <c r="L52" s="242"/>
      <c r="M52" s="279"/>
      <c r="N52" s="241" t="s">
        <v>7</v>
      </c>
      <c r="O52" s="242"/>
      <c r="P52" s="242"/>
      <c r="Q52" s="242"/>
      <c r="R52" s="242"/>
      <c r="S52" s="367" t="s">
        <v>23</v>
      </c>
      <c r="T52" s="406"/>
      <c r="U52" s="406"/>
      <c r="V52" s="406"/>
      <c r="W52" s="407"/>
      <c r="Y52" s="24" t="s">
        <v>22</v>
      </c>
      <c r="Z52" s="25" t="str">
        <f>IF(Z47&gt;0,Z46*3,"")</f>
        <v/>
      </c>
      <c r="AA52" s="5" t="s">
        <v>21</v>
      </c>
    </row>
    <row r="53" spans="1:30" s="15" customFormat="1" ht="16.5" customHeight="1" thickBot="1" x14ac:dyDescent="0.2">
      <c r="A53" s="389"/>
      <c r="B53" s="390"/>
      <c r="C53" s="390"/>
      <c r="D53" s="390"/>
      <c r="E53" s="405"/>
      <c r="F53" s="389"/>
      <c r="G53" s="390"/>
      <c r="H53" s="390"/>
      <c r="I53" s="390"/>
      <c r="J53" s="405"/>
      <c r="K53" s="389"/>
      <c r="L53" s="390"/>
      <c r="M53" s="405"/>
      <c r="N53" s="389"/>
      <c r="O53" s="390"/>
      <c r="P53" s="390"/>
      <c r="Q53" s="390"/>
      <c r="R53" s="390"/>
      <c r="S53" s="408"/>
      <c r="T53" s="409"/>
      <c r="U53" s="409"/>
      <c r="V53" s="409"/>
      <c r="W53" s="410"/>
      <c r="X53" s="1"/>
      <c r="Y53" s="24" t="s">
        <v>20</v>
      </c>
      <c r="Z53" s="23"/>
      <c r="AA53" s="5" t="s">
        <v>0</v>
      </c>
      <c r="AB53" s="1"/>
      <c r="AC53" s="1"/>
      <c r="AD53" s="1"/>
    </row>
    <row r="54" spans="1:30" ht="19.5" customHeight="1" thickBot="1" x14ac:dyDescent="0.2">
      <c r="A54" s="20" t="s">
        <v>19</v>
      </c>
      <c r="B54" s="370" t="str">
        <f>N47</f>
        <v/>
      </c>
      <c r="C54" s="370"/>
      <c r="D54" s="370"/>
      <c r="E54" s="19"/>
      <c r="F54" s="20" t="s">
        <v>18</v>
      </c>
      <c r="G54" s="370">
        <f>Z53</f>
        <v>0</v>
      </c>
      <c r="H54" s="370"/>
      <c r="I54" s="370"/>
      <c r="J54" s="22" t="s">
        <v>17</v>
      </c>
      <c r="K54" s="20" t="s">
        <v>5</v>
      </c>
      <c r="L54" s="19">
        <f>IF(B54&gt;0,Z6,0)</f>
        <v>0</v>
      </c>
      <c r="M54" s="21" t="s">
        <v>4</v>
      </c>
      <c r="N54" s="20" t="s">
        <v>3</v>
      </c>
      <c r="O54" s="370" t="str">
        <f>IF(Z47&gt;0,ROUNDDOWN((B54-G54)*L54/100,0),"")</f>
        <v/>
      </c>
      <c r="P54" s="370"/>
      <c r="Q54" s="370"/>
      <c r="R54" s="19"/>
      <c r="S54" s="18" t="s">
        <v>2</v>
      </c>
      <c r="T54" s="371" t="str">
        <f>IF(Z47&gt;0,IF(Z54&gt;ROUNDDOWN(O54,-2),"限度額超過！",Z54),"")</f>
        <v/>
      </c>
      <c r="U54" s="371"/>
      <c r="V54" s="371"/>
      <c r="W54" s="17"/>
      <c r="Y54" s="7" t="s">
        <v>16</v>
      </c>
      <c r="Z54" s="16"/>
      <c r="AA54" s="5" t="s">
        <v>0</v>
      </c>
    </row>
    <row r="55" spans="1:30" ht="16.5" customHeight="1" thickBot="1" x14ac:dyDescent="0.2">
      <c r="A55" s="380" t="s">
        <v>15</v>
      </c>
      <c r="B55" s="380"/>
      <c r="C55" s="380"/>
      <c r="D55" s="380"/>
      <c r="E55" s="380"/>
      <c r="F55" s="380" t="s">
        <v>14</v>
      </c>
      <c r="G55" s="380"/>
      <c r="H55" s="380"/>
      <c r="I55" s="380"/>
      <c r="J55" s="380"/>
      <c r="K55" s="380" t="s">
        <v>13</v>
      </c>
      <c r="L55" s="380"/>
      <c r="M55" s="380"/>
      <c r="N55" s="380" t="s">
        <v>12</v>
      </c>
      <c r="O55" s="380"/>
      <c r="P55" s="380"/>
      <c r="Q55" s="380"/>
      <c r="R55" s="381"/>
      <c r="S55" s="382"/>
      <c r="T55" s="383"/>
      <c r="U55" s="383"/>
      <c r="V55" s="383"/>
      <c r="W55" s="384"/>
      <c r="Y55" s="15" t="s">
        <v>11</v>
      </c>
    </row>
    <row r="56" spans="1:30" ht="6" customHeight="1" x14ac:dyDescent="0.15">
      <c r="A56" s="3"/>
      <c r="B56" s="3"/>
      <c r="C56" s="3"/>
      <c r="D56" s="3"/>
      <c r="E56" s="3"/>
      <c r="F56" s="3"/>
      <c r="G56" s="3"/>
      <c r="H56" s="3"/>
      <c r="I56" s="3"/>
      <c r="J56" s="3"/>
      <c r="K56" s="3"/>
      <c r="L56" s="3"/>
      <c r="M56" s="3"/>
      <c r="N56" s="3"/>
      <c r="O56" s="3"/>
      <c r="P56" s="3"/>
      <c r="Q56" s="3"/>
      <c r="R56" s="3"/>
      <c r="S56" s="3"/>
      <c r="T56" s="3"/>
      <c r="U56" s="3"/>
      <c r="V56" s="3"/>
      <c r="W56" s="3"/>
      <c r="Y56" s="2"/>
      <c r="Z56" s="2"/>
      <c r="AA56" s="2"/>
    </row>
    <row r="57" spans="1:30" s="4" customFormat="1" ht="17.25" x14ac:dyDescent="0.15">
      <c r="A57" s="14" t="s">
        <v>10</v>
      </c>
      <c r="Y57" s="2"/>
      <c r="Z57" s="2"/>
      <c r="AA57" s="2"/>
    </row>
    <row r="58" spans="1:30" s="4" customFormat="1" ht="3.75" customHeight="1" thickBot="1" x14ac:dyDescent="0.2">
      <c r="Y58" s="2"/>
      <c r="Z58" s="2"/>
      <c r="AA58" s="2"/>
    </row>
    <row r="59" spans="1:30" s="4" customFormat="1" ht="16.5" customHeight="1" x14ac:dyDescent="0.15">
      <c r="A59" s="212" t="s">
        <v>9</v>
      </c>
      <c r="B59" s="213"/>
      <c r="C59" s="213"/>
      <c r="D59" s="213"/>
      <c r="E59" s="213"/>
      <c r="F59" s="214"/>
      <c r="G59" s="214"/>
      <c r="H59" s="214"/>
      <c r="I59" s="214"/>
      <c r="J59" s="215"/>
      <c r="K59" s="220" t="s">
        <v>8</v>
      </c>
      <c r="L59" s="213"/>
      <c r="M59" s="221"/>
      <c r="N59" s="220" t="s">
        <v>7</v>
      </c>
      <c r="O59" s="213"/>
      <c r="P59" s="213"/>
      <c r="Q59" s="213"/>
      <c r="R59" s="213"/>
      <c r="S59" s="225" t="s">
        <v>6</v>
      </c>
      <c r="T59" s="226"/>
      <c r="U59" s="226"/>
      <c r="V59" s="226"/>
      <c r="W59" s="227"/>
      <c r="Y59" s="2"/>
      <c r="Z59" s="2"/>
      <c r="AA59" s="2"/>
    </row>
    <row r="60" spans="1:30" s="4" customFormat="1" ht="14.25" thickBot="1" x14ac:dyDescent="0.2">
      <c r="A60" s="216"/>
      <c r="B60" s="217"/>
      <c r="C60" s="217"/>
      <c r="D60" s="217"/>
      <c r="E60" s="217"/>
      <c r="F60" s="218"/>
      <c r="G60" s="218"/>
      <c r="H60" s="218"/>
      <c r="I60" s="218"/>
      <c r="J60" s="219"/>
      <c r="K60" s="222"/>
      <c r="L60" s="223"/>
      <c r="M60" s="224"/>
      <c r="N60" s="222"/>
      <c r="O60" s="223"/>
      <c r="P60" s="223"/>
      <c r="Q60" s="223"/>
      <c r="R60" s="223"/>
      <c r="S60" s="228"/>
      <c r="T60" s="229"/>
      <c r="U60" s="229"/>
      <c r="V60" s="229"/>
      <c r="W60" s="230"/>
      <c r="Y60" s="2"/>
      <c r="Z60" s="2"/>
      <c r="AA60" s="2"/>
    </row>
    <row r="61" spans="1:30" s="4" customFormat="1" ht="20.25" customHeight="1" thickBot="1" x14ac:dyDescent="0.2">
      <c r="A61" s="11"/>
      <c r="B61" s="202"/>
      <c r="C61" s="202"/>
      <c r="D61" s="202"/>
      <c r="E61" s="203"/>
      <c r="F61" s="203"/>
      <c r="G61" s="203"/>
      <c r="H61" s="203"/>
      <c r="I61" s="203"/>
      <c r="J61" s="13"/>
      <c r="K61" s="11" t="s">
        <v>5</v>
      </c>
      <c r="L61" s="10">
        <f>IF(B61&gt;0,Z6,0)</f>
        <v>0</v>
      </c>
      <c r="M61" s="12" t="s">
        <v>4</v>
      </c>
      <c r="N61" s="11" t="s">
        <v>3</v>
      </c>
      <c r="O61" s="204">
        <f>ROUNDDOWN(B61*L61/100,-2)</f>
        <v>0</v>
      </c>
      <c r="P61" s="204"/>
      <c r="Q61" s="204"/>
      <c r="R61" s="10"/>
      <c r="S61" s="9" t="s">
        <v>2</v>
      </c>
      <c r="T61" s="205">
        <f>IF(Z61&gt;O61,"限度額超過！",Z61)</f>
        <v>0</v>
      </c>
      <c r="U61" s="205"/>
      <c r="V61" s="205"/>
      <c r="W61" s="8"/>
      <c r="Y61" s="7" t="s">
        <v>1</v>
      </c>
      <c r="Z61" s="6"/>
      <c r="AA61" s="5" t="s">
        <v>0</v>
      </c>
    </row>
    <row r="62" spans="1:30" x14ac:dyDescent="0.15">
      <c r="A62" s="3"/>
      <c r="B62" s="3"/>
      <c r="C62" s="3"/>
      <c r="D62" s="3"/>
      <c r="E62" s="3"/>
      <c r="F62" s="3"/>
      <c r="G62" s="3"/>
      <c r="H62" s="3"/>
      <c r="I62" s="3"/>
      <c r="J62" s="3"/>
      <c r="K62" s="3"/>
      <c r="L62" s="3"/>
      <c r="M62" s="3"/>
      <c r="N62" s="3"/>
      <c r="O62" s="3"/>
      <c r="P62" s="3"/>
      <c r="Q62" s="3"/>
      <c r="R62" s="3"/>
      <c r="S62" s="3"/>
      <c r="T62" s="3"/>
      <c r="U62" s="3"/>
      <c r="V62" s="3"/>
      <c r="W62" s="3"/>
      <c r="Y62" s="2"/>
      <c r="Z62" s="2"/>
      <c r="AA62" s="2"/>
    </row>
    <row r="63" spans="1:30" x14ac:dyDescent="0.15">
      <c r="Y63" s="2"/>
      <c r="Z63" s="2"/>
      <c r="AA63" s="2"/>
    </row>
    <row r="64" spans="1:30" ht="17.25" x14ac:dyDescent="0.15">
      <c r="A64" s="206"/>
      <c r="B64" s="206"/>
      <c r="C64" s="206"/>
      <c r="D64" s="206"/>
      <c r="E64" s="206"/>
      <c r="F64" s="206"/>
      <c r="G64" s="206"/>
      <c r="H64" s="206"/>
      <c r="I64" s="206"/>
      <c r="J64" s="206"/>
      <c r="K64" s="206"/>
      <c r="L64" s="206"/>
      <c r="M64" s="206"/>
      <c r="N64" s="206"/>
      <c r="O64" s="206"/>
      <c r="P64" s="206"/>
      <c r="Q64" s="206"/>
      <c r="R64" s="206"/>
      <c r="S64" s="206"/>
      <c r="T64" s="206"/>
      <c r="U64" s="206"/>
      <c r="V64" s="206"/>
      <c r="W64" s="206"/>
      <c r="X64" s="206"/>
    </row>
  </sheetData>
  <mergeCells count="158">
    <mergeCell ref="B54:D54"/>
    <mergeCell ref="G54:I54"/>
    <mergeCell ref="O54:Q54"/>
    <mergeCell ref="T54:V54"/>
    <mergeCell ref="A55:E55"/>
    <mergeCell ref="F55:J55"/>
    <mergeCell ref="K55:M55"/>
    <mergeCell ref="N55:R55"/>
    <mergeCell ref="S55:W55"/>
    <mergeCell ref="A52:E53"/>
    <mergeCell ref="F52:J53"/>
    <mergeCell ref="K52:M53"/>
    <mergeCell ref="N52:R53"/>
    <mergeCell ref="S52:W53"/>
    <mergeCell ref="R49:T49"/>
    <mergeCell ref="A50:E50"/>
    <mergeCell ref="F50:H50"/>
    <mergeCell ref="J50:L50"/>
    <mergeCell ref="N50:P50"/>
    <mergeCell ref="R50:T50"/>
    <mergeCell ref="A49:E49"/>
    <mergeCell ref="F49:H49"/>
    <mergeCell ref="J49:L49"/>
    <mergeCell ref="N49:P49"/>
    <mergeCell ref="A47:E48"/>
    <mergeCell ref="F47:H47"/>
    <mergeCell ref="J47:L48"/>
    <mergeCell ref="N47:P48"/>
    <mergeCell ref="R47:T48"/>
    <mergeCell ref="A41:E41"/>
    <mergeCell ref="F41:J41"/>
    <mergeCell ref="K41:M41"/>
    <mergeCell ref="N41:R41"/>
    <mergeCell ref="S41:W41"/>
    <mergeCell ref="F48:H48"/>
    <mergeCell ref="R44:T44"/>
    <mergeCell ref="Y44:Y45"/>
    <mergeCell ref="Z44:Z45"/>
    <mergeCell ref="A46:E46"/>
    <mergeCell ref="F46:I46"/>
    <mergeCell ref="J46:M46"/>
    <mergeCell ref="N46:Q46"/>
    <mergeCell ref="R46:U46"/>
    <mergeCell ref="A39:E39"/>
    <mergeCell ref="F39:J39"/>
    <mergeCell ref="K39:M39"/>
    <mergeCell ref="N39:R39"/>
    <mergeCell ref="S39:W39"/>
    <mergeCell ref="B40:D40"/>
    <mergeCell ref="G40:I40"/>
    <mergeCell ref="O40:Q40"/>
    <mergeCell ref="T40:V40"/>
    <mergeCell ref="Y35:Y36"/>
    <mergeCell ref="Z35:Z36"/>
    <mergeCell ref="A37:E37"/>
    <mergeCell ref="F37:J37"/>
    <mergeCell ref="K37:M37"/>
    <mergeCell ref="N37:R37"/>
    <mergeCell ref="S37:W37"/>
    <mergeCell ref="B38:D38"/>
    <mergeCell ref="G38:I38"/>
    <mergeCell ref="O38:Q38"/>
    <mergeCell ref="T38:V38"/>
    <mergeCell ref="O32:Q32"/>
    <mergeCell ref="S33:W33"/>
    <mergeCell ref="B34:F34"/>
    <mergeCell ref="I34:L34"/>
    <mergeCell ref="T34:V34"/>
    <mergeCell ref="A33:G33"/>
    <mergeCell ref="H33:M33"/>
    <mergeCell ref="B32:F32"/>
    <mergeCell ref="I32:K32"/>
    <mergeCell ref="T32:V32"/>
    <mergeCell ref="L27:O27"/>
    <mergeCell ref="F26:G26"/>
    <mergeCell ref="H26:I26"/>
    <mergeCell ref="J26:K26"/>
    <mergeCell ref="T27:W27"/>
    <mergeCell ref="A31:G31"/>
    <mergeCell ref="H31:M31"/>
    <mergeCell ref="N31:R31"/>
    <mergeCell ref="S31:W31"/>
    <mergeCell ref="A27:E27"/>
    <mergeCell ref="F27:G27"/>
    <mergeCell ref="H27:I27"/>
    <mergeCell ref="J27:K27"/>
    <mergeCell ref="P27:S27"/>
    <mergeCell ref="T22:W26"/>
    <mergeCell ref="F22:G22"/>
    <mergeCell ref="H22:I22"/>
    <mergeCell ref="F24:G24"/>
    <mergeCell ref="H24:I24"/>
    <mergeCell ref="J24:K24"/>
    <mergeCell ref="Y22:Z26"/>
    <mergeCell ref="A23:E23"/>
    <mergeCell ref="F23:G23"/>
    <mergeCell ref="H23:I23"/>
    <mergeCell ref="J23:K23"/>
    <mergeCell ref="A24:E24"/>
    <mergeCell ref="A22:E22"/>
    <mergeCell ref="J22:K22"/>
    <mergeCell ref="L22:O26"/>
    <mergeCell ref="P22:S26"/>
    <mergeCell ref="A25:E25"/>
    <mergeCell ref="F25:G25"/>
    <mergeCell ref="H25:I25"/>
    <mergeCell ref="J25:K25"/>
    <mergeCell ref="A26:E26"/>
    <mergeCell ref="A1:X1"/>
    <mergeCell ref="J15:M15"/>
    <mergeCell ref="N15:Q15"/>
    <mergeCell ref="P2:Q2"/>
    <mergeCell ref="F20:K20"/>
    <mergeCell ref="L20:O21"/>
    <mergeCell ref="P20:S21"/>
    <mergeCell ref="T20:W21"/>
    <mergeCell ref="F21:G21"/>
    <mergeCell ref="H21:I21"/>
    <mergeCell ref="J21:K21"/>
    <mergeCell ref="J13:M13"/>
    <mergeCell ref="N13:Q13"/>
    <mergeCell ref="N17:Q17"/>
    <mergeCell ref="A20:E21"/>
    <mergeCell ref="Y2:AB3"/>
    <mergeCell ref="A4:E4"/>
    <mergeCell ref="Y4:AB5"/>
    <mergeCell ref="S10:W11"/>
    <mergeCell ref="J11:M11"/>
    <mergeCell ref="N11:Q11"/>
    <mergeCell ref="A8:I8"/>
    <mergeCell ref="J14:M14"/>
    <mergeCell ref="N14:Q14"/>
    <mergeCell ref="J12:M12"/>
    <mergeCell ref="N12:Q12"/>
    <mergeCell ref="B61:I61"/>
    <mergeCell ref="O61:Q61"/>
    <mergeCell ref="T61:V61"/>
    <mergeCell ref="A64:X64"/>
    <mergeCell ref="R2:W2"/>
    <mergeCell ref="P3:Q3"/>
    <mergeCell ref="R3:W3"/>
    <mergeCell ref="P4:Q4"/>
    <mergeCell ref="R4:W4"/>
    <mergeCell ref="A59:J60"/>
    <mergeCell ref="K59:M60"/>
    <mergeCell ref="N59:R60"/>
    <mergeCell ref="S59:W60"/>
    <mergeCell ref="N8:Q8"/>
    <mergeCell ref="J10:M10"/>
    <mergeCell ref="S8:W9"/>
    <mergeCell ref="J9:M9"/>
    <mergeCell ref="N9:Q9"/>
    <mergeCell ref="J8:M8"/>
    <mergeCell ref="N10:Q10"/>
    <mergeCell ref="A16:I17"/>
    <mergeCell ref="J16:M16"/>
    <mergeCell ref="N16:Q16"/>
    <mergeCell ref="J17:M17"/>
  </mergeCells>
  <phoneticPr fontId="6"/>
  <conditionalFormatting sqref="T34:V34">
    <cfRule type="expression" dxfId="3" priority="4" stopIfTrue="1">
      <formula>$T$34="総額が合いません"</formula>
    </cfRule>
  </conditionalFormatting>
  <conditionalFormatting sqref="T34:V34">
    <cfRule type="expression" dxfId="2" priority="3" stopIfTrue="1">
      <formula>$T$34="総額が合いません"</formula>
    </cfRule>
  </conditionalFormatting>
  <conditionalFormatting sqref="P2:T4 X57:X61 A58:A60 Y57:AA59 AB57:IV61 K59:W61 A61:D61 J61 W57:W58 F57:T58 B57:E59">
    <cfRule type="cellIs" dxfId="1" priority="2" stopIfTrue="1" operator="lessThan">
      <formula>1</formula>
    </cfRule>
  </conditionalFormatting>
  <conditionalFormatting sqref="T57:V58">
    <cfRule type="cellIs" dxfId="0" priority="1" stopIfTrue="1" operator="equal">
      <formula>"""限度額超過!"""</formula>
    </cfRule>
  </conditionalFormatting>
  <dataValidations disablePrompts="1" count="3">
    <dataValidation type="list" allowBlank="1" showInputMessage="1" showErrorMessage="1" sqref="Z6 JV6 TR6 ADN6 ANJ6 AXF6 BHB6 BQX6 CAT6 CKP6 CUL6 DEH6 DOD6 DXZ6 EHV6 ERR6 FBN6 FLJ6 FVF6 GFB6 GOX6 GYT6 HIP6 HSL6 ICH6 IMD6 IVZ6 JFV6 JPR6 JZN6 KJJ6 KTF6 LDB6 LMX6 LWT6 MGP6 MQL6 NAH6 NKD6 NTZ6 ODV6 ONR6 OXN6 PHJ6 PRF6 QBB6 QKX6 QUT6 REP6 ROL6 RYH6 SID6 SRZ6 TBV6 TLR6 TVN6 UFJ6 UPF6 UZB6 VIX6 VST6 WCP6 WML6 WWH6 Z65542 JV65542 TR65542 ADN65542 ANJ65542 AXF65542 BHB65542 BQX65542 CAT65542 CKP65542 CUL65542 DEH65542 DOD65542 DXZ65542 EHV65542 ERR65542 FBN65542 FLJ65542 FVF65542 GFB65542 GOX65542 GYT65542 HIP65542 HSL65542 ICH65542 IMD65542 IVZ65542 JFV65542 JPR65542 JZN65542 KJJ65542 KTF65542 LDB65542 LMX65542 LWT65542 MGP65542 MQL65542 NAH65542 NKD65542 NTZ65542 ODV65542 ONR65542 OXN65542 PHJ65542 PRF65542 QBB65542 QKX65542 QUT65542 REP65542 ROL65542 RYH65542 SID65542 SRZ65542 TBV65542 TLR65542 TVN65542 UFJ65542 UPF65542 UZB65542 VIX65542 VST65542 WCP65542 WML65542 WWH65542 Z131078 JV131078 TR131078 ADN131078 ANJ131078 AXF131078 BHB131078 BQX131078 CAT131078 CKP131078 CUL131078 DEH131078 DOD131078 DXZ131078 EHV131078 ERR131078 FBN131078 FLJ131078 FVF131078 GFB131078 GOX131078 GYT131078 HIP131078 HSL131078 ICH131078 IMD131078 IVZ131078 JFV131078 JPR131078 JZN131078 KJJ131078 KTF131078 LDB131078 LMX131078 LWT131078 MGP131078 MQL131078 NAH131078 NKD131078 NTZ131078 ODV131078 ONR131078 OXN131078 PHJ131078 PRF131078 QBB131078 QKX131078 QUT131078 REP131078 ROL131078 RYH131078 SID131078 SRZ131078 TBV131078 TLR131078 TVN131078 UFJ131078 UPF131078 UZB131078 VIX131078 VST131078 WCP131078 WML131078 WWH131078 Z196614 JV196614 TR196614 ADN196614 ANJ196614 AXF196614 BHB196614 BQX196614 CAT196614 CKP196614 CUL196614 DEH196614 DOD196614 DXZ196614 EHV196614 ERR196614 FBN196614 FLJ196614 FVF196614 GFB196614 GOX196614 GYT196614 HIP196614 HSL196614 ICH196614 IMD196614 IVZ196614 JFV196614 JPR196614 JZN196614 KJJ196614 KTF196614 LDB196614 LMX196614 LWT196614 MGP196614 MQL196614 NAH196614 NKD196614 NTZ196614 ODV196614 ONR196614 OXN196614 PHJ196614 PRF196614 QBB196614 QKX196614 QUT196614 REP196614 ROL196614 RYH196614 SID196614 SRZ196614 TBV196614 TLR196614 TVN196614 UFJ196614 UPF196614 UZB196614 VIX196614 VST196614 WCP196614 WML196614 WWH196614 Z262150 JV262150 TR262150 ADN262150 ANJ262150 AXF262150 BHB262150 BQX262150 CAT262150 CKP262150 CUL262150 DEH262150 DOD262150 DXZ262150 EHV262150 ERR262150 FBN262150 FLJ262150 FVF262150 GFB262150 GOX262150 GYT262150 HIP262150 HSL262150 ICH262150 IMD262150 IVZ262150 JFV262150 JPR262150 JZN262150 KJJ262150 KTF262150 LDB262150 LMX262150 LWT262150 MGP262150 MQL262150 NAH262150 NKD262150 NTZ262150 ODV262150 ONR262150 OXN262150 PHJ262150 PRF262150 QBB262150 QKX262150 QUT262150 REP262150 ROL262150 RYH262150 SID262150 SRZ262150 TBV262150 TLR262150 TVN262150 UFJ262150 UPF262150 UZB262150 VIX262150 VST262150 WCP262150 WML262150 WWH262150 Z327686 JV327686 TR327686 ADN327686 ANJ327686 AXF327686 BHB327686 BQX327686 CAT327686 CKP327686 CUL327686 DEH327686 DOD327686 DXZ327686 EHV327686 ERR327686 FBN327686 FLJ327686 FVF327686 GFB327686 GOX327686 GYT327686 HIP327686 HSL327686 ICH327686 IMD327686 IVZ327686 JFV327686 JPR327686 JZN327686 KJJ327686 KTF327686 LDB327686 LMX327686 LWT327686 MGP327686 MQL327686 NAH327686 NKD327686 NTZ327686 ODV327686 ONR327686 OXN327686 PHJ327686 PRF327686 QBB327686 QKX327686 QUT327686 REP327686 ROL327686 RYH327686 SID327686 SRZ327686 TBV327686 TLR327686 TVN327686 UFJ327686 UPF327686 UZB327686 VIX327686 VST327686 WCP327686 WML327686 WWH327686 Z393222 JV393222 TR393222 ADN393222 ANJ393222 AXF393222 BHB393222 BQX393222 CAT393222 CKP393222 CUL393222 DEH393222 DOD393222 DXZ393222 EHV393222 ERR393222 FBN393222 FLJ393222 FVF393222 GFB393222 GOX393222 GYT393222 HIP393222 HSL393222 ICH393222 IMD393222 IVZ393222 JFV393222 JPR393222 JZN393222 KJJ393222 KTF393222 LDB393222 LMX393222 LWT393222 MGP393222 MQL393222 NAH393222 NKD393222 NTZ393222 ODV393222 ONR393222 OXN393222 PHJ393222 PRF393222 QBB393222 QKX393222 QUT393222 REP393222 ROL393222 RYH393222 SID393222 SRZ393222 TBV393222 TLR393222 TVN393222 UFJ393222 UPF393222 UZB393222 VIX393222 VST393222 WCP393222 WML393222 WWH393222 Z458758 JV458758 TR458758 ADN458758 ANJ458758 AXF458758 BHB458758 BQX458758 CAT458758 CKP458758 CUL458758 DEH458758 DOD458758 DXZ458758 EHV458758 ERR458758 FBN458758 FLJ458758 FVF458758 GFB458758 GOX458758 GYT458758 HIP458758 HSL458758 ICH458758 IMD458758 IVZ458758 JFV458758 JPR458758 JZN458758 KJJ458758 KTF458758 LDB458758 LMX458758 LWT458758 MGP458758 MQL458758 NAH458758 NKD458758 NTZ458758 ODV458758 ONR458758 OXN458758 PHJ458758 PRF458758 QBB458758 QKX458758 QUT458758 REP458758 ROL458758 RYH458758 SID458758 SRZ458758 TBV458758 TLR458758 TVN458758 UFJ458758 UPF458758 UZB458758 VIX458758 VST458758 WCP458758 WML458758 WWH458758 Z524294 JV524294 TR524294 ADN524294 ANJ524294 AXF524294 BHB524294 BQX524294 CAT524294 CKP524294 CUL524294 DEH524294 DOD524294 DXZ524294 EHV524294 ERR524294 FBN524294 FLJ524294 FVF524294 GFB524294 GOX524294 GYT524294 HIP524294 HSL524294 ICH524294 IMD524294 IVZ524294 JFV524294 JPR524294 JZN524294 KJJ524294 KTF524294 LDB524294 LMX524294 LWT524294 MGP524294 MQL524294 NAH524294 NKD524294 NTZ524294 ODV524294 ONR524294 OXN524294 PHJ524294 PRF524294 QBB524294 QKX524294 QUT524294 REP524294 ROL524294 RYH524294 SID524294 SRZ524294 TBV524294 TLR524294 TVN524294 UFJ524294 UPF524294 UZB524294 VIX524294 VST524294 WCP524294 WML524294 WWH524294 Z589830 JV589830 TR589830 ADN589830 ANJ589830 AXF589830 BHB589830 BQX589830 CAT589830 CKP589830 CUL589830 DEH589830 DOD589830 DXZ589830 EHV589830 ERR589830 FBN589830 FLJ589830 FVF589830 GFB589830 GOX589830 GYT589830 HIP589830 HSL589830 ICH589830 IMD589830 IVZ589830 JFV589830 JPR589830 JZN589830 KJJ589830 KTF589830 LDB589830 LMX589830 LWT589830 MGP589830 MQL589830 NAH589830 NKD589830 NTZ589830 ODV589830 ONR589830 OXN589830 PHJ589830 PRF589830 QBB589830 QKX589830 QUT589830 REP589830 ROL589830 RYH589830 SID589830 SRZ589830 TBV589830 TLR589830 TVN589830 UFJ589830 UPF589830 UZB589830 VIX589830 VST589830 WCP589830 WML589830 WWH589830 Z655366 JV655366 TR655366 ADN655366 ANJ655366 AXF655366 BHB655366 BQX655366 CAT655366 CKP655366 CUL655366 DEH655366 DOD655366 DXZ655366 EHV655366 ERR655366 FBN655366 FLJ655366 FVF655366 GFB655366 GOX655366 GYT655366 HIP655366 HSL655366 ICH655366 IMD655366 IVZ655366 JFV655366 JPR655366 JZN655366 KJJ655366 KTF655366 LDB655366 LMX655366 LWT655366 MGP655366 MQL655366 NAH655366 NKD655366 NTZ655366 ODV655366 ONR655366 OXN655366 PHJ655366 PRF655366 QBB655366 QKX655366 QUT655366 REP655366 ROL655366 RYH655366 SID655366 SRZ655366 TBV655366 TLR655366 TVN655366 UFJ655366 UPF655366 UZB655366 VIX655366 VST655366 WCP655366 WML655366 WWH655366 Z720902 JV720902 TR720902 ADN720902 ANJ720902 AXF720902 BHB720902 BQX720902 CAT720902 CKP720902 CUL720902 DEH720902 DOD720902 DXZ720902 EHV720902 ERR720902 FBN720902 FLJ720902 FVF720902 GFB720902 GOX720902 GYT720902 HIP720902 HSL720902 ICH720902 IMD720902 IVZ720902 JFV720902 JPR720902 JZN720902 KJJ720902 KTF720902 LDB720902 LMX720902 LWT720902 MGP720902 MQL720902 NAH720902 NKD720902 NTZ720902 ODV720902 ONR720902 OXN720902 PHJ720902 PRF720902 QBB720902 QKX720902 QUT720902 REP720902 ROL720902 RYH720902 SID720902 SRZ720902 TBV720902 TLR720902 TVN720902 UFJ720902 UPF720902 UZB720902 VIX720902 VST720902 WCP720902 WML720902 WWH720902 Z786438 JV786438 TR786438 ADN786438 ANJ786438 AXF786438 BHB786438 BQX786438 CAT786438 CKP786438 CUL786438 DEH786438 DOD786438 DXZ786438 EHV786438 ERR786438 FBN786438 FLJ786438 FVF786438 GFB786438 GOX786438 GYT786438 HIP786438 HSL786438 ICH786438 IMD786438 IVZ786438 JFV786438 JPR786438 JZN786438 KJJ786438 KTF786438 LDB786438 LMX786438 LWT786438 MGP786438 MQL786438 NAH786438 NKD786438 NTZ786438 ODV786438 ONR786438 OXN786438 PHJ786438 PRF786438 QBB786438 QKX786438 QUT786438 REP786438 ROL786438 RYH786438 SID786438 SRZ786438 TBV786438 TLR786438 TVN786438 UFJ786438 UPF786438 UZB786438 VIX786438 VST786438 WCP786438 WML786438 WWH786438 Z851974 JV851974 TR851974 ADN851974 ANJ851974 AXF851974 BHB851974 BQX851974 CAT851974 CKP851974 CUL851974 DEH851974 DOD851974 DXZ851974 EHV851974 ERR851974 FBN851974 FLJ851974 FVF851974 GFB851974 GOX851974 GYT851974 HIP851974 HSL851974 ICH851974 IMD851974 IVZ851974 JFV851974 JPR851974 JZN851974 KJJ851974 KTF851974 LDB851974 LMX851974 LWT851974 MGP851974 MQL851974 NAH851974 NKD851974 NTZ851974 ODV851974 ONR851974 OXN851974 PHJ851974 PRF851974 QBB851974 QKX851974 QUT851974 REP851974 ROL851974 RYH851974 SID851974 SRZ851974 TBV851974 TLR851974 TVN851974 UFJ851974 UPF851974 UZB851974 VIX851974 VST851974 WCP851974 WML851974 WWH851974 Z917510 JV917510 TR917510 ADN917510 ANJ917510 AXF917510 BHB917510 BQX917510 CAT917510 CKP917510 CUL917510 DEH917510 DOD917510 DXZ917510 EHV917510 ERR917510 FBN917510 FLJ917510 FVF917510 GFB917510 GOX917510 GYT917510 HIP917510 HSL917510 ICH917510 IMD917510 IVZ917510 JFV917510 JPR917510 JZN917510 KJJ917510 KTF917510 LDB917510 LMX917510 LWT917510 MGP917510 MQL917510 NAH917510 NKD917510 NTZ917510 ODV917510 ONR917510 OXN917510 PHJ917510 PRF917510 QBB917510 QKX917510 QUT917510 REP917510 ROL917510 RYH917510 SID917510 SRZ917510 TBV917510 TLR917510 TVN917510 UFJ917510 UPF917510 UZB917510 VIX917510 VST917510 WCP917510 WML917510 WWH917510 Z983046 JV983046 TR983046 ADN983046 ANJ983046 AXF983046 BHB983046 BQX983046 CAT983046 CKP983046 CUL983046 DEH983046 DOD983046 DXZ983046 EHV983046 ERR983046 FBN983046 FLJ983046 FVF983046 GFB983046 GOX983046 GYT983046 HIP983046 HSL983046 ICH983046 IMD983046 IVZ983046 JFV983046 JPR983046 JZN983046 KJJ983046 KTF983046 LDB983046 LMX983046 LWT983046 MGP983046 MQL983046 NAH983046 NKD983046 NTZ983046 ODV983046 ONR983046 OXN983046 PHJ983046 PRF983046 QBB983046 QKX983046 QUT983046 REP983046 ROL983046 RYH983046 SID983046 SRZ983046 TBV983046 TLR983046 TVN983046 UFJ983046 UPF983046 UZB983046 VIX983046 VST983046 WCP983046 WML983046 WWH983046">
      <formula1>"100,95,90,85,80,75,70,50"</formula1>
    </dataValidation>
    <dataValidation allowBlank="1" showInputMessage="1" showErrorMessage="1" promptTitle="対象事業及び金額" prompt="国の補助金･交付金による_x000a_改築事業が主な対象となります。_x000a_入力すべき金額については_x000a_所管の都道府県、政令市_x000a_又は中核市にご確認ください。" sqref="Z40 JV40 TR40 ADN40 ANJ40 AXF40 BHB40 BQX40 CAT40 CKP40 CUL40 DEH40 DOD40 DXZ40 EHV40 ERR40 FBN40 FLJ40 FVF40 GFB40 GOX40 GYT40 HIP40 HSL40 ICH40 IMD40 IVZ40 JFV40 JPR40 JZN40 KJJ40 KTF40 LDB40 LMX40 LWT40 MGP40 MQL40 NAH40 NKD40 NTZ40 ODV40 ONR40 OXN40 PHJ40 PRF40 QBB40 QKX40 QUT40 REP40 ROL40 RYH40 SID40 SRZ40 TBV40 TLR40 TVN40 UFJ40 UPF40 UZB40 VIX40 VST40 WCP40 WML40 WWH40 Z65576 JV65576 TR65576 ADN65576 ANJ65576 AXF65576 BHB65576 BQX65576 CAT65576 CKP65576 CUL65576 DEH65576 DOD65576 DXZ65576 EHV65576 ERR65576 FBN65576 FLJ65576 FVF65576 GFB65576 GOX65576 GYT65576 HIP65576 HSL65576 ICH65576 IMD65576 IVZ65576 JFV65576 JPR65576 JZN65576 KJJ65576 KTF65576 LDB65576 LMX65576 LWT65576 MGP65576 MQL65576 NAH65576 NKD65576 NTZ65576 ODV65576 ONR65576 OXN65576 PHJ65576 PRF65576 QBB65576 QKX65576 QUT65576 REP65576 ROL65576 RYH65576 SID65576 SRZ65576 TBV65576 TLR65576 TVN65576 UFJ65576 UPF65576 UZB65576 VIX65576 VST65576 WCP65576 WML65576 WWH65576 Z131112 JV131112 TR131112 ADN131112 ANJ131112 AXF131112 BHB131112 BQX131112 CAT131112 CKP131112 CUL131112 DEH131112 DOD131112 DXZ131112 EHV131112 ERR131112 FBN131112 FLJ131112 FVF131112 GFB131112 GOX131112 GYT131112 HIP131112 HSL131112 ICH131112 IMD131112 IVZ131112 JFV131112 JPR131112 JZN131112 KJJ131112 KTF131112 LDB131112 LMX131112 LWT131112 MGP131112 MQL131112 NAH131112 NKD131112 NTZ131112 ODV131112 ONR131112 OXN131112 PHJ131112 PRF131112 QBB131112 QKX131112 QUT131112 REP131112 ROL131112 RYH131112 SID131112 SRZ131112 TBV131112 TLR131112 TVN131112 UFJ131112 UPF131112 UZB131112 VIX131112 VST131112 WCP131112 WML131112 WWH131112 Z196648 JV196648 TR196648 ADN196648 ANJ196648 AXF196648 BHB196648 BQX196648 CAT196648 CKP196648 CUL196648 DEH196648 DOD196648 DXZ196648 EHV196648 ERR196648 FBN196648 FLJ196648 FVF196648 GFB196648 GOX196648 GYT196648 HIP196648 HSL196648 ICH196648 IMD196648 IVZ196648 JFV196648 JPR196648 JZN196648 KJJ196648 KTF196648 LDB196648 LMX196648 LWT196648 MGP196648 MQL196648 NAH196648 NKD196648 NTZ196648 ODV196648 ONR196648 OXN196648 PHJ196648 PRF196648 QBB196648 QKX196648 QUT196648 REP196648 ROL196648 RYH196648 SID196648 SRZ196648 TBV196648 TLR196648 TVN196648 UFJ196648 UPF196648 UZB196648 VIX196648 VST196648 WCP196648 WML196648 WWH196648 Z262184 JV262184 TR262184 ADN262184 ANJ262184 AXF262184 BHB262184 BQX262184 CAT262184 CKP262184 CUL262184 DEH262184 DOD262184 DXZ262184 EHV262184 ERR262184 FBN262184 FLJ262184 FVF262184 GFB262184 GOX262184 GYT262184 HIP262184 HSL262184 ICH262184 IMD262184 IVZ262184 JFV262184 JPR262184 JZN262184 KJJ262184 KTF262184 LDB262184 LMX262184 LWT262184 MGP262184 MQL262184 NAH262184 NKD262184 NTZ262184 ODV262184 ONR262184 OXN262184 PHJ262184 PRF262184 QBB262184 QKX262184 QUT262184 REP262184 ROL262184 RYH262184 SID262184 SRZ262184 TBV262184 TLR262184 TVN262184 UFJ262184 UPF262184 UZB262184 VIX262184 VST262184 WCP262184 WML262184 WWH262184 Z327720 JV327720 TR327720 ADN327720 ANJ327720 AXF327720 BHB327720 BQX327720 CAT327720 CKP327720 CUL327720 DEH327720 DOD327720 DXZ327720 EHV327720 ERR327720 FBN327720 FLJ327720 FVF327720 GFB327720 GOX327720 GYT327720 HIP327720 HSL327720 ICH327720 IMD327720 IVZ327720 JFV327720 JPR327720 JZN327720 KJJ327720 KTF327720 LDB327720 LMX327720 LWT327720 MGP327720 MQL327720 NAH327720 NKD327720 NTZ327720 ODV327720 ONR327720 OXN327720 PHJ327720 PRF327720 QBB327720 QKX327720 QUT327720 REP327720 ROL327720 RYH327720 SID327720 SRZ327720 TBV327720 TLR327720 TVN327720 UFJ327720 UPF327720 UZB327720 VIX327720 VST327720 WCP327720 WML327720 WWH327720 Z393256 JV393256 TR393256 ADN393256 ANJ393256 AXF393256 BHB393256 BQX393256 CAT393256 CKP393256 CUL393256 DEH393256 DOD393256 DXZ393256 EHV393256 ERR393256 FBN393256 FLJ393256 FVF393256 GFB393256 GOX393256 GYT393256 HIP393256 HSL393256 ICH393256 IMD393256 IVZ393256 JFV393256 JPR393256 JZN393256 KJJ393256 KTF393256 LDB393256 LMX393256 LWT393256 MGP393256 MQL393256 NAH393256 NKD393256 NTZ393256 ODV393256 ONR393256 OXN393256 PHJ393256 PRF393256 QBB393256 QKX393256 QUT393256 REP393256 ROL393256 RYH393256 SID393256 SRZ393256 TBV393256 TLR393256 TVN393256 UFJ393256 UPF393256 UZB393256 VIX393256 VST393256 WCP393256 WML393256 WWH393256 Z458792 JV458792 TR458792 ADN458792 ANJ458792 AXF458792 BHB458792 BQX458792 CAT458792 CKP458792 CUL458792 DEH458792 DOD458792 DXZ458792 EHV458792 ERR458792 FBN458792 FLJ458792 FVF458792 GFB458792 GOX458792 GYT458792 HIP458792 HSL458792 ICH458792 IMD458792 IVZ458792 JFV458792 JPR458792 JZN458792 KJJ458792 KTF458792 LDB458792 LMX458792 LWT458792 MGP458792 MQL458792 NAH458792 NKD458792 NTZ458792 ODV458792 ONR458792 OXN458792 PHJ458792 PRF458792 QBB458792 QKX458792 QUT458792 REP458792 ROL458792 RYH458792 SID458792 SRZ458792 TBV458792 TLR458792 TVN458792 UFJ458792 UPF458792 UZB458792 VIX458792 VST458792 WCP458792 WML458792 WWH458792 Z524328 JV524328 TR524328 ADN524328 ANJ524328 AXF524328 BHB524328 BQX524328 CAT524328 CKP524328 CUL524328 DEH524328 DOD524328 DXZ524328 EHV524328 ERR524328 FBN524328 FLJ524328 FVF524328 GFB524328 GOX524328 GYT524328 HIP524328 HSL524328 ICH524328 IMD524328 IVZ524328 JFV524328 JPR524328 JZN524328 KJJ524328 KTF524328 LDB524328 LMX524328 LWT524328 MGP524328 MQL524328 NAH524328 NKD524328 NTZ524328 ODV524328 ONR524328 OXN524328 PHJ524328 PRF524328 QBB524328 QKX524328 QUT524328 REP524328 ROL524328 RYH524328 SID524328 SRZ524328 TBV524328 TLR524328 TVN524328 UFJ524328 UPF524328 UZB524328 VIX524328 VST524328 WCP524328 WML524328 WWH524328 Z589864 JV589864 TR589864 ADN589864 ANJ589864 AXF589864 BHB589864 BQX589864 CAT589864 CKP589864 CUL589864 DEH589864 DOD589864 DXZ589864 EHV589864 ERR589864 FBN589864 FLJ589864 FVF589864 GFB589864 GOX589864 GYT589864 HIP589864 HSL589864 ICH589864 IMD589864 IVZ589864 JFV589864 JPR589864 JZN589864 KJJ589864 KTF589864 LDB589864 LMX589864 LWT589864 MGP589864 MQL589864 NAH589864 NKD589864 NTZ589864 ODV589864 ONR589864 OXN589864 PHJ589864 PRF589864 QBB589864 QKX589864 QUT589864 REP589864 ROL589864 RYH589864 SID589864 SRZ589864 TBV589864 TLR589864 TVN589864 UFJ589864 UPF589864 UZB589864 VIX589864 VST589864 WCP589864 WML589864 WWH589864 Z655400 JV655400 TR655400 ADN655400 ANJ655400 AXF655400 BHB655400 BQX655400 CAT655400 CKP655400 CUL655400 DEH655400 DOD655400 DXZ655400 EHV655400 ERR655400 FBN655400 FLJ655400 FVF655400 GFB655400 GOX655400 GYT655400 HIP655400 HSL655400 ICH655400 IMD655400 IVZ655400 JFV655400 JPR655400 JZN655400 KJJ655400 KTF655400 LDB655400 LMX655400 LWT655400 MGP655400 MQL655400 NAH655400 NKD655400 NTZ655400 ODV655400 ONR655400 OXN655400 PHJ655400 PRF655400 QBB655400 QKX655400 QUT655400 REP655400 ROL655400 RYH655400 SID655400 SRZ655400 TBV655400 TLR655400 TVN655400 UFJ655400 UPF655400 UZB655400 VIX655400 VST655400 WCP655400 WML655400 WWH655400 Z720936 JV720936 TR720936 ADN720936 ANJ720936 AXF720936 BHB720936 BQX720936 CAT720936 CKP720936 CUL720936 DEH720936 DOD720936 DXZ720936 EHV720936 ERR720936 FBN720936 FLJ720936 FVF720936 GFB720936 GOX720936 GYT720936 HIP720936 HSL720936 ICH720936 IMD720936 IVZ720936 JFV720936 JPR720936 JZN720936 KJJ720936 KTF720936 LDB720936 LMX720936 LWT720936 MGP720936 MQL720936 NAH720936 NKD720936 NTZ720936 ODV720936 ONR720936 OXN720936 PHJ720936 PRF720936 QBB720936 QKX720936 QUT720936 REP720936 ROL720936 RYH720936 SID720936 SRZ720936 TBV720936 TLR720936 TVN720936 UFJ720936 UPF720936 UZB720936 VIX720936 VST720936 WCP720936 WML720936 WWH720936 Z786472 JV786472 TR786472 ADN786472 ANJ786472 AXF786472 BHB786472 BQX786472 CAT786472 CKP786472 CUL786472 DEH786472 DOD786472 DXZ786472 EHV786472 ERR786472 FBN786472 FLJ786472 FVF786472 GFB786472 GOX786472 GYT786472 HIP786472 HSL786472 ICH786472 IMD786472 IVZ786472 JFV786472 JPR786472 JZN786472 KJJ786472 KTF786472 LDB786472 LMX786472 LWT786472 MGP786472 MQL786472 NAH786472 NKD786472 NTZ786472 ODV786472 ONR786472 OXN786472 PHJ786472 PRF786472 QBB786472 QKX786472 QUT786472 REP786472 ROL786472 RYH786472 SID786472 SRZ786472 TBV786472 TLR786472 TVN786472 UFJ786472 UPF786472 UZB786472 VIX786472 VST786472 WCP786472 WML786472 WWH786472 Z852008 JV852008 TR852008 ADN852008 ANJ852008 AXF852008 BHB852008 BQX852008 CAT852008 CKP852008 CUL852008 DEH852008 DOD852008 DXZ852008 EHV852008 ERR852008 FBN852008 FLJ852008 FVF852008 GFB852008 GOX852008 GYT852008 HIP852008 HSL852008 ICH852008 IMD852008 IVZ852008 JFV852008 JPR852008 JZN852008 KJJ852008 KTF852008 LDB852008 LMX852008 LWT852008 MGP852008 MQL852008 NAH852008 NKD852008 NTZ852008 ODV852008 ONR852008 OXN852008 PHJ852008 PRF852008 QBB852008 QKX852008 QUT852008 REP852008 ROL852008 RYH852008 SID852008 SRZ852008 TBV852008 TLR852008 TVN852008 UFJ852008 UPF852008 UZB852008 VIX852008 VST852008 WCP852008 WML852008 WWH852008 Z917544 JV917544 TR917544 ADN917544 ANJ917544 AXF917544 BHB917544 BQX917544 CAT917544 CKP917544 CUL917544 DEH917544 DOD917544 DXZ917544 EHV917544 ERR917544 FBN917544 FLJ917544 FVF917544 GFB917544 GOX917544 GYT917544 HIP917544 HSL917544 ICH917544 IMD917544 IVZ917544 JFV917544 JPR917544 JZN917544 KJJ917544 KTF917544 LDB917544 LMX917544 LWT917544 MGP917544 MQL917544 NAH917544 NKD917544 NTZ917544 ODV917544 ONR917544 OXN917544 PHJ917544 PRF917544 QBB917544 QKX917544 QUT917544 REP917544 ROL917544 RYH917544 SID917544 SRZ917544 TBV917544 TLR917544 TVN917544 UFJ917544 UPF917544 UZB917544 VIX917544 VST917544 WCP917544 WML917544 WWH917544 Z983080 JV983080 TR983080 ADN983080 ANJ983080 AXF983080 BHB983080 BQX983080 CAT983080 CKP983080 CUL983080 DEH983080 DOD983080 DXZ983080 EHV983080 ERR983080 FBN983080 FLJ983080 FVF983080 GFB983080 GOX983080 GYT983080 HIP983080 HSL983080 ICH983080 IMD983080 IVZ983080 JFV983080 JPR983080 JZN983080 KJJ983080 KTF983080 LDB983080 LMX983080 LWT983080 MGP983080 MQL983080 NAH983080 NKD983080 NTZ983080 ODV983080 ONR983080 OXN983080 PHJ983080 PRF983080 QBB983080 QKX983080 QUT983080 REP983080 ROL983080 RYH983080 SID983080 SRZ983080 TBV983080 TLR983080 TVN983080 UFJ983080 UPF983080 UZB983080 VIX983080 VST983080 WCP983080 WML983080 WWH983080"/>
    <dataValidation type="custom" allowBlank="1" showInputMessage="1" showErrorMessage="1" sqref="Z46 JV46 TR46 ADN46 ANJ46 AXF46 BHB46 BQX46 CAT46 CKP46 CUL46 DEH46 DOD46 DXZ46 EHV46 ERR46 FBN46 FLJ46 FVF46 GFB46 GOX46 GYT46 HIP46 HSL46 ICH46 IMD46 IVZ46 JFV46 JPR46 JZN46 KJJ46 KTF46 LDB46 LMX46 LWT46 MGP46 MQL46 NAH46 NKD46 NTZ46 ODV46 ONR46 OXN46 PHJ46 PRF46 QBB46 QKX46 QUT46 REP46 ROL46 RYH46 SID46 SRZ46 TBV46 TLR46 TVN46 UFJ46 UPF46 UZB46 VIX46 VST46 WCP46 WML46 WWH46 Z65582 JV65582 TR65582 ADN65582 ANJ65582 AXF65582 BHB65582 BQX65582 CAT65582 CKP65582 CUL65582 DEH65582 DOD65582 DXZ65582 EHV65582 ERR65582 FBN65582 FLJ65582 FVF65582 GFB65582 GOX65582 GYT65582 HIP65582 HSL65582 ICH65582 IMD65582 IVZ65582 JFV65582 JPR65582 JZN65582 KJJ65582 KTF65582 LDB65582 LMX65582 LWT65582 MGP65582 MQL65582 NAH65582 NKD65582 NTZ65582 ODV65582 ONR65582 OXN65582 PHJ65582 PRF65582 QBB65582 QKX65582 QUT65582 REP65582 ROL65582 RYH65582 SID65582 SRZ65582 TBV65582 TLR65582 TVN65582 UFJ65582 UPF65582 UZB65582 VIX65582 VST65582 WCP65582 WML65582 WWH65582 Z131118 JV131118 TR131118 ADN131118 ANJ131118 AXF131118 BHB131118 BQX131118 CAT131118 CKP131118 CUL131118 DEH131118 DOD131118 DXZ131118 EHV131118 ERR131118 FBN131118 FLJ131118 FVF131118 GFB131118 GOX131118 GYT131118 HIP131118 HSL131118 ICH131118 IMD131118 IVZ131118 JFV131118 JPR131118 JZN131118 KJJ131118 KTF131118 LDB131118 LMX131118 LWT131118 MGP131118 MQL131118 NAH131118 NKD131118 NTZ131118 ODV131118 ONR131118 OXN131118 PHJ131118 PRF131118 QBB131118 QKX131118 QUT131118 REP131118 ROL131118 RYH131118 SID131118 SRZ131118 TBV131118 TLR131118 TVN131118 UFJ131118 UPF131118 UZB131118 VIX131118 VST131118 WCP131118 WML131118 WWH131118 Z196654 JV196654 TR196654 ADN196654 ANJ196654 AXF196654 BHB196654 BQX196654 CAT196654 CKP196654 CUL196654 DEH196654 DOD196654 DXZ196654 EHV196654 ERR196654 FBN196654 FLJ196654 FVF196654 GFB196654 GOX196654 GYT196654 HIP196654 HSL196654 ICH196654 IMD196654 IVZ196654 JFV196654 JPR196654 JZN196654 KJJ196654 KTF196654 LDB196654 LMX196654 LWT196654 MGP196654 MQL196654 NAH196654 NKD196654 NTZ196654 ODV196654 ONR196654 OXN196654 PHJ196654 PRF196654 QBB196654 QKX196654 QUT196654 REP196654 ROL196654 RYH196654 SID196654 SRZ196654 TBV196654 TLR196654 TVN196654 UFJ196654 UPF196654 UZB196654 VIX196654 VST196654 WCP196654 WML196654 WWH196654 Z262190 JV262190 TR262190 ADN262190 ANJ262190 AXF262190 BHB262190 BQX262190 CAT262190 CKP262190 CUL262190 DEH262190 DOD262190 DXZ262190 EHV262190 ERR262190 FBN262190 FLJ262190 FVF262190 GFB262190 GOX262190 GYT262190 HIP262190 HSL262190 ICH262190 IMD262190 IVZ262190 JFV262190 JPR262190 JZN262190 KJJ262190 KTF262190 LDB262190 LMX262190 LWT262190 MGP262190 MQL262190 NAH262190 NKD262190 NTZ262190 ODV262190 ONR262190 OXN262190 PHJ262190 PRF262190 QBB262190 QKX262190 QUT262190 REP262190 ROL262190 RYH262190 SID262190 SRZ262190 TBV262190 TLR262190 TVN262190 UFJ262190 UPF262190 UZB262190 VIX262190 VST262190 WCP262190 WML262190 WWH262190 Z327726 JV327726 TR327726 ADN327726 ANJ327726 AXF327726 BHB327726 BQX327726 CAT327726 CKP327726 CUL327726 DEH327726 DOD327726 DXZ327726 EHV327726 ERR327726 FBN327726 FLJ327726 FVF327726 GFB327726 GOX327726 GYT327726 HIP327726 HSL327726 ICH327726 IMD327726 IVZ327726 JFV327726 JPR327726 JZN327726 KJJ327726 KTF327726 LDB327726 LMX327726 LWT327726 MGP327726 MQL327726 NAH327726 NKD327726 NTZ327726 ODV327726 ONR327726 OXN327726 PHJ327726 PRF327726 QBB327726 QKX327726 QUT327726 REP327726 ROL327726 RYH327726 SID327726 SRZ327726 TBV327726 TLR327726 TVN327726 UFJ327726 UPF327726 UZB327726 VIX327726 VST327726 WCP327726 WML327726 WWH327726 Z393262 JV393262 TR393262 ADN393262 ANJ393262 AXF393262 BHB393262 BQX393262 CAT393262 CKP393262 CUL393262 DEH393262 DOD393262 DXZ393262 EHV393262 ERR393262 FBN393262 FLJ393262 FVF393262 GFB393262 GOX393262 GYT393262 HIP393262 HSL393262 ICH393262 IMD393262 IVZ393262 JFV393262 JPR393262 JZN393262 KJJ393262 KTF393262 LDB393262 LMX393262 LWT393262 MGP393262 MQL393262 NAH393262 NKD393262 NTZ393262 ODV393262 ONR393262 OXN393262 PHJ393262 PRF393262 QBB393262 QKX393262 QUT393262 REP393262 ROL393262 RYH393262 SID393262 SRZ393262 TBV393262 TLR393262 TVN393262 UFJ393262 UPF393262 UZB393262 VIX393262 VST393262 WCP393262 WML393262 WWH393262 Z458798 JV458798 TR458798 ADN458798 ANJ458798 AXF458798 BHB458798 BQX458798 CAT458798 CKP458798 CUL458798 DEH458798 DOD458798 DXZ458798 EHV458798 ERR458798 FBN458798 FLJ458798 FVF458798 GFB458798 GOX458798 GYT458798 HIP458798 HSL458798 ICH458798 IMD458798 IVZ458798 JFV458798 JPR458798 JZN458798 KJJ458798 KTF458798 LDB458798 LMX458798 LWT458798 MGP458798 MQL458798 NAH458798 NKD458798 NTZ458798 ODV458798 ONR458798 OXN458798 PHJ458798 PRF458798 QBB458798 QKX458798 QUT458798 REP458798 ROL458798 RYH458798 SID458798 SRZ458798 TBV458798 TLR458798 TVN458798 UFJ458798 UPF458798 UZB458798 VIX458798 VST458798 WCP458798 WML458798 WWH458798 Z524334 JV524334 TR524334 ADN524334 ANJ524334 AXF524334 BHB524334 BQX524334 CAT524334 CKP524334 CUL524334 DEH524334 DOD524334 DXZ524334 EHV524334 ERR524334 FBN524334 FLJ524334 FVF524334 GFB524334 GOX524334 GYT524334 HIP524334 HSL524334 ICH524334 IMD524334 IVZ524334 JFV524334 JPR524334 JZN524334 KJJ524334 KTF524334 LDB524334 LMX524334 LWT524334 MGP524334 MQL524334 NAH524334 NKD524334 NTZ524334 ODV524334 ONR524334 OXN524334 PHJ524334 PRF524334 QBB524334 QKX524334 QUT524334 REP524334 ROL524334 RYH524334 SID524334 SRZ524334 TBV524334 TLR524334 TVN524334 UFJ524334 UPF524334 UZB524334 VIX524334 VST524334 WCP524334 WML524334 WWH524334 Z589870 JV589870 TR589870 ADN589870 ANJ589870 AXF589870 BHB589870 BQX589870 CAT589870 CKP589870 CUL589870 DEH589870 DOD589870 DXZ589870 EHV589870 ERR589870 FBN589870 FLJ589870 FVF589870 GFB589870 GOX589870 GYT589870 HIP589870 HSL589870 ICH589870 IMD589870 IVZ589870 JFV589870 JPR589870 JZN589870 KJJ589870 KTF589870 LDB589870 LMX589870 LWT589870 MGP589870 MQL589870 NAH589870 NKD589870 NTZ589870 ODV589870 ONR589870 OXN589870 PHJ589870 PRF589870 QBB589870 QKX589870 QUT589870 REP589870 ROL589870 RYH589870 SID589870 SRZ589870 TBV589870 TLR589870 TVN589870 UFJ589870 UPF589870 UZB589870 VIX589870 VST589870 WCP589870 WML589870 WWH589870 Z655406 JV655406 TR655406 ADN655406 ANJ655406 AXF655406 BHB655406 BQX655406 CAT655406 CKP655406 CUL655406 DEH655406 DOD655406 DXZ655406 EHV655406 ERR655406 FBN655406 FLJ655406 FVF655406 GFB655406 GOX655406 GYT655406 HIP655406 HSL655406 ICH655406 IMD655406 IVZ655406 JFV655406 JPR655406 JZN655406 KJJ655406 KTF655406 LDB655406 LMX655406 LWT655406 MGP655406 MQL655406 NAH655406 NKD655406 NTZ655406 ODV655406 ONR655406 OXN655406 PHJ655406 PRF655406 QBB655406 QKX655406 QUT655406 REP655406 ROL655406 RYH655406 SID655406 SRZ655406 TBV655406 TLR655406 TVN655406 UFJ655406 UPF655406 UZB655406 VIX655406 VST655406 WCP655406 WML655406 WWH655406 Z720942 JV720942 TR720942 ADN720942 ANJ720942 AXF720942 BHB720942 BQX720942 CAT720942 CKP720942 CUL720942 DEH720942 DOD720942 DXZ720942 EHV720942 ERR720942 FBN720942 FLJ720942 FVF720942 GFB720942 GOX720942 GYT720942 HIP720942 HSL720942 ICH720942 IMD720942 IVZ720942 JFV720942 JPR720942 JZN720942 KJJ720942 KTF720942 LDB720942 LMX720942 LWT720942 MGP720942 MQL720942 NAH720942 NKD720942 NTZ720942 ODV720942 ONR720942 OXN720942 PHJ720942 PRF720942 QBB720942 QKX720942 QUT720942 REP720942 ROL720942 RYH720942 SID720942 SRZ720942 TBV720942 TLR720942 TVN720942 UFJ720942 UPF720942 UZB720942 VIX720942 VST720942 WCP720942 WML720942 WWH720942 Z786478 JV786478 TR786478 ADN786478 ANJ786478 AXF786478 BHB786478 BQX786478 CAT786478 CKP786478 CUL786478 DEH786478 DOD786478 DXZ786478 EHV786478 ERR786478 FBN786478 FLJ786478 FVF786478 GFB786478 GOX786478 GYT786478 HIP786478 HSL786478 ICH786478 IMD786478 IVZ786478 JFV786478 JPR786478 JZN786478 KJJ786478 KTF786478 LDB786478 LMX786478 LWT786478 MGP786478 MQL786478 NAH786478 NKD786478 NTZ786478 ODV786478 ONR786478 OXN786478 PHJ786478 PRF786478 QBB786478 QKX786478 QUT786478 REP786478 ROL786478 RYH786478 SID786478 SRZ786478 TBV786478 TLR786478 TVN786478 UFJ786478 UPF786478 UZB786478 VIX786478 VST786478 WCP786478 WML786478 WWH786478 Z852014 JV852014 TR852014 ADN852014 ANJ852014 AXF852014 BHB852014 BQX852014 CAT852014 CKP852014 CUL852014 DEH852014 DOD852014 DXZ852014 EHV852014 ERR852014 FBN852014 FLJ852014 FVF852014 GFB852014 GOX852014 GYT852014 HIP852014 HSL852014 ICH852014 IMD852014 IVZ852014 JFV852014 JPR852014 JZN852014 KJJ852014 KTF852014 LDB852014 LMX852014 LWT852014 MGP852014 MQL852014 NAH852014 NKD852014 NTZ852014 ODV852014 ONR852014 OXN852014 PHJ852014 PRF852014 QBB852014 QKX852014 QUT852014 REP852014 ROL852014 RYH852014 SID852014 SRZ852014 TBV852014 TLR852014 TVN852014 UFJ852014 UPF852014 UZB852014 VIX852014 VST852014 WCP852014 WML852014 WWH852014 Z917550 JV917550 TR917550 ADN917550 ANJ917550 AXF917550 BHB917550 BQX917550 CAT917550 CKP917550 CUL917550 DEH917550 DOD917550 DXZ917550 EHV917550 ERR917550 FBN917550 FLJ917550 FVF917550 GFB917550 GOX917550 GYT917550 HIP917550 HSL917550 ICH917550 IMD917550 IVZ917550 JFV917550 JPR917550 JZN917550 KJJ917550 KTF917550 LDB917550 LMX917550 LWT917550 MGP917550 MQL917550 NAH917550 NKD917550 NTZ917550 ODV917550 ONR917550 OXN917550 PHJ917550 PRF917550 QBB917550 QKX917550 QUT917550 REP917550 ROL917550 RYH917550 SID917550 SRZ917550 TBV917550 TLR917550 TVN917550 UFJ917550 UPF917550 UZB917550 VIX917550 VST917550 WCP917550 WML917550 WWH917550 Z983086 JV983086 TR983086 ADN983086 ANJ983086 AXF983086 BHB983086 BQX983086 CAT983086 CKP983086 CUL983086 DEH983086 DOD983086 DXZ983086 EHV983086 ERR983086 FBN983086 FLJ983086 FVF983086 GFB983086 GOX983086 GYT983086 HIP983086 HSL983086 ICH983086 IMD983086 IVZ983086 JFV983086 JPR983086 JZN983086 KJJ983086 KTF983086 LDB983086 LMX983086 LWT983086 MGP983086 MQL983086 NAH983086 NKD983086 NTZ983086 ODV983086 ONR983086 OXN983086 PHJ983086 PRF983086 QBB983086 QKX983086 QUT983086 REP983086 ROL983086 RYH983086 SID983086 SRZ983086 TBV983086 TLR983086 TVN983086 UFJ983086 UPF983086 UZB983086 VIX983086 VST983086 WCP983086 WML983086 WWH983086">
      <formula1>Z44&gt;=Z46</formula1>
    </dataValidation>
  </dataValidations>
  <printOptions horizontalCentered="1"/>
  <pageMargins left="0.62992125984251968" right="0.43307086614173229" top="0.70866141732283472" bottom="0.35433070866141736" header="0.31496062992125984" footer="0.39370078740157483"/>
  <pageSetup paperSize="9" scale="85" orientation="portrait" cellComments="asDisplayed" r:id="rId1"/>
  <headerFooter alignWithMargins="0">
    <oddHeader>&amp;R様式２号④-1</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C489"/>
  <sheetViews>
    <sheetView showZeros="0" view="pageBreakPreview" zoomScaleNormal="80" zoomScaleSheetLayoutView="100" workbookViewId="0">
      <selection activeCell="E13" sqref="E13"/>
    </sheetView>
  </sheetViews>
  <sheetFormatPr defaultRowHeight="13.5" x14ac:dyDescent="0.15"/>
  <cols>
    <col min="1" max="1" width="5" style="101" customWidth="1"/>
    <col min="2" max="2" width="8.625" style="101" customWidth="1"/>
    <col min="3" max="5" width="8.125" style="101" customWidth="1"/>
    <col min="6" max="6" width="8.625" style="101" customWidth="1"/>
    <col min="7" max="7" width="3.625" style="101" customWidth="1"/>
    <col min="8" max="8" width="5.875" style="101" customWidth="1"/>
    <col min="9" max="13" width="8.625" style="101" customWidth="1"/>
    <col min="14" max="14" width="3.75" style="104" customWidth="1"/>
    <col min="15" max="15" width="14.375" style="101" customWidth="1"/>
    <col min="16" max="23" width="9" style="101"/>
    <col min="24" max="26" width="0" style="103" hidden="1" customWidth="1"/>
    <col min="27" max="27" width="0" style="102" hidden="1" customWidth="1"/>
    <col min="28" max="28" width="0" style="101" hidden="1" customWidth="1"/>
    <col min="29" max="29" width="5.5" style="101" hidden="1" customWidth="1"/>
    <col min="30" max="16384" width="9" style="101"/>
  </cols>
  <sheetData>
    <row r="1" spans="1:29" ht="21.75" customHeight="1" x14ac:dyDescent="0.15">
      <c r="A1" s="201" t="s">
        <v>216</v>
      </c>
      <c r="B1" s="105"/>
      <c r="C1" s="105"/>
      <c r="D1" s="105"/>
      <c r="E1" s="105"/>
      <c r="F1" s="105"/>
      <c r="G1" s="105"/>
      <c r="H1" s="105"/>
      <c r="I1" s="105"/>
      <c r="J1" s="105"/>
      <c r="K1" s="105"/>
      <c r="L1" s="438" t="s">
        <v>215</v>
      </c>
      <c r="M1" s="439"/>
      <c r="N1" s="198"/>
    </row>
    <row r="2" spans="1:29" ht="21.75" customHeight="1" x14ac:dyDescent="0.15">
      <c r="A2" s="488" t="s">
        <v>214</v>
      </c>
      <c r="B2" s="488"/>
      <c r="C2" s="491">
        <f>P8</f>
        <v>0</v>
      </c>
      <c r="D2" s="492"/>
      <c r="E2" s="105" t="s">
        <v>36</v>
      </c>
      <c r="F2" s="490" t="s">
        <v>213</v>
      </c>
      <c r="G2" s="490"/>
      <c r="H2" s="490"/>
      <c r="I2" s="200">
        <f>P14</f>
        <v>0</v>
      </c>
      <c r="J2" s="105" t="s">
        <v>212</v>
      </c>
      <c r="K2" s="105"/>
      <c r="L2" s="198"/>
      <c r="M2" s="199"/>
      <c r="N2" s="198"/>
      <c r="O2" s="425" t="s">
        <v>211</v>
      </c>
      <c r="P2" s="426"/>
      <c r="Q2" s="426"/>
      <c r="R2" s="426"/>
      <c r="S2" s="426"/>
      <c r="T2" s="426"/>
      <c r="U2" s="426"/>
      <c r="V2" s="426"/>
      <c r="W2" s="427"/>
    </row>
    <row r="3" spans="1:29" ht="21.75" customHeight="1" x14ac:dyDescent="0.15">
      <c r="A3" s="487" t="s">
        <v>210</v>
      </c>
      <c r="B3" s="487"/>
      <c r="C3" s="451">
        <f>B477</f>
        <v>0</v>
      </c>
      <c r="D3" s="437"/>
      <c r="E3" s="105" t="s">
        <v>208</v>
      </c>
      <c r="F3" s="489" t="s">
        <v>209</v>
      </c>
      <c r="G3" s="489"/>
      <c r="H3" s="489"/>
      <c r="I3" s="451">
        <f>E477</f>
        <v>0</v>
      </c>
      <c r="J3" s="437"/>
      <c r="K3" s="105" t="s">
        <v>208</v>
      </c>
      <c r="L3" s="105"/>
      <c r="M3" s="197" t="s">
        <v>207</v>
      </c>
      <c r="N3" s="196"/>
    </row>
    <row r="4" spans="1:29" s="105" customFormat="1" ht="27" customHeight="1" x14ac:dyDescent="0.15">
      <c r="A4" s="445" t="s">
        <v>206</v>
      </c>
      <c r="B4" s="464" t="s">
        <v>205</v>
      </c>
      <c r="C4" s="440"/>
      <c r="D4" s="440"/>
      <c r="E4" s="440"/>
      <c r="F4" s="440"/>
      <c r="G4" s="440"/>
      <c r="H4" s="465"/>
      <c r="I4" s="440" t="s">
        <v>204</v>
      </c>
      <c r="J4" s="440"/>
      <c r="K4" s="440"/>
      <c r="L4" s="440"/>
      <c r="M4" s="441"/>
      <c r="N4" s="195"/>
      <c r="O4" s="101"/>
      <c r="P4" s="101"/>
      <c r="Q4" s="101"/>
      <c r="R4" s="101"/>
      <c r="S4" s="101"/>
      <c r="T4" s="101"/>
      <c r="U4" s="101"/>
      <c r="V4" s="101"/>
      <c r="W4" s="101"/>
      <c r="X4" s="109"/>
      <c r="Y4" s="109"/>
      <c r="Z4" s="109"/>
      <c r="AA4" s="108"/>
    </row>
    <row r="5" spans="1:29" ht="16.5" customHeight="1" x14ac:dyDescent="0.15">
      <c r="A5" s="446"/>
      <c r="B5" s="463" t="s">
        <v>203</v>
      </c>
      <c r="C5" s="463"/>
      <c r="D5" s="463"/>
      <c r="E5" s="194" t="s">
        <v>202</v>
      </c>
      <c r="F5" s="460" t="s">
        <v>201</v>
      </c>
      <c r="G5" s="460" t="s">
        <v>200</v>
      </c>
      <c r="H5" s="471"/>
      <c r="I5" s="448"/>
      <c r="J5" s="442"/>
      <c r="K5" s="442"/>
      <c r="L5" s="442"/>
      <c r="M5" s="445" t="s">
        <v>199</v>
      </c>
      <c r="N5" s="188"/>
      <c r="O5" s="193"/>
      <c r="P5" s="436"/>
      <c r="Q5" s="436"/>
    </row>
    <row r="6" spans="1:29" ht="9" customHeight="1" x14ac:dyDescent="0.15">
      <c r="A6" s="446"/>
      <c r="B6" s="466" t="s">
        <v>122</v>
      </c>
      <c r="C6" s="192"/>
      <c r="D6" s="191"/>
      <c r="E6" s="468" t="s">
        <v>198</v>
      </c>
      <c r="F6" s="461"/>
      <c r="G6" s="472"/>
      <c r="H6" s="473"/>
      <c r="I6" s="449"/>
      <c r="J6" s="443"/>
      <c r="K6" s="443"/>
      <c r="L6" s="443"/>
      <c r="M6" s="446"/>
      <c r="N6" s="188"/>
      <c r="O6" s="434"/>
      <c r="P6" s="436"/>
      <c r="Q6" s="436"/>
    </row>
    <row r="7" spans="1:29" ht="13.5" customHeight="1" x14ac:dyDescent="0.15">
      <c r="A7" s="446"/>
      <c r="B7" s="466"/>
      <c r="C7" s="190" t="s">
        <v>197</v>
      </c>
      <c r="D7" s="189" t="s">
        <v>196</v>
      </c>
      <c r="E7" s="469"/>
      <c r="F7" s="461"/>
      <c r="G7" s="472"/>
      <c r="H7" s="473"/>
      <c r="I7" s="449"/>
      <c r="J7" s="443"/>
      <c r="K7" s="443"/>
      <c r="L7" s="443"/>
      <c r="M7" s="446"/>
      <c r="N7" s="188"/>
      <c r="O7" s="435"/>
      <c r="P7" s="437"/>
      <c r="Q7" s="437"/>
    </row>
    <row r="8" spans="1:29" ht="35.25" customHeight="1" x14ac:dyDescent="0.15">
      <c r="A8" s="447"/>
      <c r="B8" s="467"/>
      <c r="C8" s="187" t="s">
        <v>195</v>
      </c>
      <c r="D8" s="187" t="s">
        <v>195</v>
      </c>
      <c r="E8" s="470"/>
      <c r="F8" s="462"/>
      <c r="G8" s="474"/>
      <c r="H8" s="475"/>
      <c r="I8" s="450"/>
      <c r="J8" s="444"/>
      <c r="K8" s="444"/>
      <c r="L8" s="444"/>
      <c r="M8" s="447"/>
      <c r="N8" s="186"/>
      <c r="O8" s="185" t="s">
        <v>194</v>
      </c>
      <c r="P8" s="428"/>
      <c r="Q8" s="429"/>
      <c r="R8" s="173" t="s">
        <v>193</v>
      </c>
      <c r="AC8" s="179" t="s">
        <v>181</v>
      </c>
    </row>
    <row r="9" spans="1:29" s="105" customFormat="1" ht="18" customHeight="1" x14ac:dyDescent="0.15">
      <c r="A9" s="152">
        <f>IF(F9&gt;0,1,0)</f>
        <v>0</v>
      </c>
      <c r="B9" s="151">
        <f t="shared" ref="B9:B72" si="0">SUM(C9:D9)</f>
        <v>0</v>
      </c>
      <c r="C9" s="150">
        <f>IF($P$11&gt;0,IF($Y$11=0,Y9,0),0)</f>
        <v>0</v>
      </c>
      <c r="D9" s="149">
        <f>IF($P$11&gt;0,IF($Y$11=0,Y10,0),0)</f>
        <v>0</v>
      </c>
      <c r="E9" s="148">
        <f>ROUND((P$9*P$14/100)/12,0)</f>
        <v>0</v>
      </c>
      <c r="F9" s="147">
        <f t="shared" ref="F9:F40" si="1">B9+E9</f>
        <v>0</v>
      </c>
      <c r="G9" s="421" t="s">
        <v>192</v>
      </c>
      <c r="H9" s="422"/>
      <c r="I9" s="146"/>
      <c r="J9" s="184"/>
      <c r="K9" s="184"/>
      <c r="L9" s="184"/>
      <c r="M9" s="145">
        <f t="shared" ref="M9:M72" si="2">SUM(I9:L9)</f>
        <v>0</v>
      </c>
      <c r="N9" s="183"/>
      <c r="O9" s="182" t="s">
        <v>191</v>
      </c>
      <c r="P9" s="432">
        <f>P8-P10</f>
        <v>0</v>
      </c>
      <c r="Q9" s="433"/>
      <c r="R9" s="181" t="s">
        <v>190</v>
      </c>
      <c r="X9" s="179" t="s">
        <v>189</v>
      </c>
      <c r="Y9" s="109" t="e">
        <f>P9-AA9*($P$11*12-$Y$11)+AA9</f>
        <v>#DIV/0!</v>
      </c>
      <c r="Z9" s="179" t="s">
        <v>188</v>
      </c>
      <c r="AA9" s="109" t="e">
        <f>ROUNDDOWN(P9/($P$11*12-$Y$11),0)</f>
        <v>#DIV/0!</v>
      </c>
      <c r="AC9" s="108">
        <v>1</v>
      </c>
    </row>
    <row r="10" spans="1:29" s="105" customFormat="1" ht="18" customHeight="1" x14ac:dyDescent="0.15">
      <c r="A10" s="142">
        <f t="shared" ref="A10:A73" si="3">IF(F10&gt;0,A9+1,0)</f>
        <v>0</v>
      </c>
      <c r="B10" s="141">
        <f t="shared" si="0"/>
        <v>0</v>
      </c>
      <c r="C10" s="140">
        <f t="shared" ref="C10:C18" si="4">IF($P$11&gt;0,IF($Y$11&gt;AC9,0,IF($Y$11=AC9,$Y$9,IF($Y$11&lt;AC9,$AA$9,0))),0)</f>
        <v>0</v>
      </c>
      <c r="D10" s="139">
        <f t="shared" ref="D10:D18" si="5">IF($P$11&gt;0,IF($Y$11&gt;AC9,0,IF($Y$11=AC9,$Y$10,IF($Y$11&lt;AC9,$AA$10,0))),0)</f>
        <v>0</v>
      </c>
      <c r="E10" s="138">
        <f>ROUND(((P$9-SUM(C$9:C9))*P$14/100)/12,0)</f>
        <v>0</v>
      </c>
      <c r="F10" s="137">
        <f t="shared" si="1"/>
        <v>0</v>
      </c>
      <c r="G10" s="423"/>
      <c r="H10" s="424"/>
      <c r="I10" s="134"/>
      <c r="J10" s="134"/>
      <c r="K10" s="134"/>
      <c r="L10" s="134"/>
      <c r="M10" s="133">
        <f t="shared" si="2"/>
        <v>0</v>
      </c>
      <c r="N10" s="175"/>
      <c r="O10" s="180" t="s">
        <v>187</v>
      </c>
      <c r="P10" s="430">
        <v>0</v>
      </c>
      <c r="Q10" s="431"/>
      <c r="R10" s="173" t="s">
        <v>186</v>
      </c>
      <c r="X10" s="179" t="s">
        <v>185</v>
      </c>
      <c r="Y10" s="109" t="e">
        <f>P10-AA10*($P$11*12-$Y$11)+AA10</f>
        <v>#DIV/0!</v>
      </c>
      <c r="Z10" s="179" t="s">
        <v>184</v>
      </c>
      <c r="AA10" s="109" t="e">
        <f>ROUNDDOWN(P10/($P$11*12-$Y$11),0)</f>
        <v>#DIV/0!</v>
      </c>
      <c r="AC10" s="108">
        <v>2</v>
      </c>
    </row>
    <row r="11" spans="1:29" s="105" customFormat="1" ht="18" customHeight="1" x14ac:dyDescent="0.15">
      <c r="A11" s="142">
        <f t="shared" si="3"/>
        <v>0</v>
      </c>
      <c r="B11" s="141">
        <f t="shared" si="0"/>
        <v>0</v>
      </c>
      <c r="C11" s="140">
        <f t="shared" si="4"/>
        <v>0</v>
      </c>
      <c r="D11" s="139">
        <f t="shared" si="5"/>
        <v>0</v>
      </c>
      <c r="E11" s="138">
        <f>ROUND(((P$9-SUM(C$9:C10))*P$14/100)/12,0)</f>
        <v>0</v>
      </c>
      <c r="F11" s="137">
        <f t="shared" si="1"/>
        <v>0</v>
      </c>
      <c r="G11" s="423"/>
      <c r="H11" s="424"/>
      <c r="I11" s="134"/>
      <c r="J11" s="134"/>
      <c r="K11" s="134"/>
      <c r="L11" s="134"/>
      <c r="M11" s="133">
        <f t="shared" si="2"/>
        <v>0</v>
      </c>
      <c r="N11" s="175"/>
      <c r="O11" s="176" t="s">
        <v>183</v>
      </c>
      <c r="P11" s="455"/>
      <c r="Q11" s="456"/>
      <c r="R11" s="173" t="s">
        <v>182</v>
      </c>
      <c r="X11" s="109" t="s">
        <v>181</v>
      </c>
      <c r="Y11" s="109">
        <f>IF(P12&gt;0,ROUNDUP((P12)-1,0),0)</f>
        <v>0</v>
      </c>
      <c r="Z11" s="109"/>
      <c r="AA11" s="108"/>
      <c r="AC11" s="108">
        <v>3</v>
      </c>
    </row>
    <row r="12" spans="1:29" s="105" customFormat="1" ht="18" customHeight="1" x14ac:dyDescent="0.15">
      <c r="A12" s="142">
        <f t="shared" si="3"/>
        <v>0</v>
      </c>
      <c r="B12" s="141">
        <f t="shared" si="0"/>
        <v>0</v>
      </c>
      <c r="C12" s="140">
        <f t="shared" si="4"/>
        <v>0</v>
      </c>
      <c r="D12" s="139">
        <f t="shared" si="5"/>
        <v>0</v>
      </c>
      <c r="E12" s="138">
        <f>ROUND(((P$9-SUM(C$9:C11))*P$14/100)/12,0)</f>
        <v>0</v>
      </c>
      <c r="F12" s="137">
        <f t="shared" si="1"/>
        <v>0</v>
      </c>
      <c r="G12" s="423"/>
      <c r="H12" s="424"/>
      <c r="I12" s="134"/>
      <c r="J12" s="134"/>
      <c r="K12" s="134"/>
      <c r="L12" s="134"/>
      <c r="M12" s="133">
        <f t="shared" si="2"/>
        <v>0</v>
      </c>
      <c r="N12" s="175"/>
      <c r="O12" s="176" t="s">
        <v>180</v>
      </c>
      <c r="P12" s="455"/>
      <c r="Q12" s="456"/>
      <c r="R12" s="173" t="s">
        <v>179</v>
      </c>
      <c r="X12" s="109"/>
      <c r="Y12" s="178"/>
      <c r="Z12" s="109"/>
      <c r="AA12" s="108"/>
      <c r="AC12" s="108">
        <v>4</v>
      </c>
    </row>
    <row r="13" spans="1:29" s="105" customFormat="1" ht="18" customHeight="1" x14ac:dyDescent="0.15">
      <c r="A13" s="142">
        <f t="shared" si="3"/>
        <v>0</v>
      </c>
      <c r="B13" s="141">
        <f t="shared" si="0"/>
        <v>0</v>
      </c>
      <c r="C13" s="140">
        <f t="shared" si="4"/>
        <v>0</v>
      </c>
      <c r="D13" s="139">
        <f t="shared" si="5"/>
        <v>0</v>
      </c>
      <c r="E13" s="138">
        <f>ROUND(((P$9-SUM(C$9:C12))*P$14/100)/12,0)</f>
        <v>0</v>
      </c>
      <c r="F13" s="137">
        <f t="shared" si="1"/>
        <v>0</v>
      </c>
      <c r="G13" s="423"/>
      <c r="H13" s="424"/>
      <c r="I13" s="134"/>
      <c r="J13" s="134"/>
      <c r="K13" s="134"/>
      <c r="L13" s="134"/>
      <c r="M13" s="133">
        <f t="shared" si="2"/>
        <v>0</v>
      </c>
      <c r="N13" s="177"/>
      <c r="O13" s="176" t="s">
        <v>178</v>
      </c>
      <c r="P13" s="455"/>
      <c r="Q13" s="456"/>
      <c r="R13" s="173" t="s">
        <v>177</v>
      </c>
      <c r="X13" s="109"/>
      <c r="Y13" s="109">
        <v>1</v>
      </c>
      <c r="Z13" s="109">
        <v>2</v>
      </c>
      <c r="AA13" s="108"/>
      <c r="AC13" s="108">
        <v>5</v>
      </c>
    </row>
    <row r="14" spans="1:29" s="105" customFormat="1" ht="18" customHeight="1" x14ac:dyDescent="0.15">
      <c r="A14" s="142">
        <f t="shared" si="3"/>
        <v>0</v>
      </c>
      <c r="B14" s="141">
        <f t="shared" si="0"/>
        <v>0</v>
      </c>
      <c r="C14" s="140">
        <f t="shared" si="4"/>
        <v>0</v>
      </c>
      <c r="D14" s="139">
        <f t="shared" si="5"/>
        <v>0</v>
      </c>
      <c r="E14" s="138">
        <f>ROUND(((P$9-SUM(C$9:C13))*P$14/100)/12,0)</f>
        <v>0</v>
      </c>
      <c r="F14" s="137">
        <f t="shared" si="1"/>
        <v>0</v>
      </c>
      <c r="G14" s="423"/>
      <c r="H14" s="424"/>
      <c r="I14" s="134"/>
      <c r="J14" s="134"/>
      <c r="K14" s="134"/>
      <c r="L14" s="134"/>
      <c r="M14" s="133">
        <f t="shared" si="2"/>
        <v>0</v>
      </c>
      <c r="N14" s="175"/>
      <c r="O14" s="174" t="s">
        <v>176</v>
      </c>
      <c r="P14" s="457"/>
      <c r="Q14" s="457"/>
      <c r="R14" s="173" t="s">
        <v>175</v>
      </c>
      <c r="X14" s="109"/>
      <c r="Y14" s="109"/>
      <c r="Z14" s="109"/>
      <c r="AA14" s="108"/>
      <c r="AC14" s="108">
        <v>6</v>
      </c>
    </row>
    <row r="15" spans="1:29" s="105" customFormat="1" ht="18" customHeight="1" x14ac:dyDescent="0.15">
      <c r="A15" s="142">
        <f t="shared" si="3"/>
        <v>0</v>
      </c>
      <c r="B15" s="141">
        <f t="shared" si="0"/>
        <v>0</v>
      </c>
      <c r="C15" s="140">
        <f t="shared" si="4"/>
        <v>0</v>
      </c>
      <c r="D15" s="139">
        <f t="shared" si="5"/>
        <v>0</v>
      </c>
      <c r="E15" s="138">
        <f>ROUND(((P$9-SUM(C$9:C14))*P$14/100)/12,0)</f>
        <v>0</v>
      </c>
      <c r="F15" s="137">
        <f t="shared" si="1"/>
        <v>0</v>
      </c>
      <c r="G15" s="423"/>
      <c r="H15" s="424"/>
      <c r="I15" s="134"/>
      <c r="J15" s="134"/>
      <c r="K15" s="134"/>
      <c r="L15" s="134"/>
      <c r="M15" s="133">
        <f t="shared" si="2"/>
        <v>0</v>
      </c>
      <c r="N15" s="113"/>
      <c r="O15" s="452" t="s">
        <v>174</v>
      </c>
      <c r="P15" s="453"/>
      <c r="Q15" s="453"/>
      <c r="R15" s="453"/>
      <c r="S15" s="454"/>
      <c r="X15" s="109"/>
      <c r="Y15" s="109"/>
      <c r="Z15" s="109"/>
      <c r="AA15" s="108"/>
      <c r="AC15" s="108">
        <v>7</v>
      </c>
    </row>
    <row r="16" spans="1:29" s="105" customFormat="1" ht="18" customHeight="1" x14ac:dyDescent="0.15">
      <c r="A16" s="142">
        <f t="shared" si="3"/>
        <v>0</v>
      </c>
      <c r="B16" s="141">
        <f t="shared" si="0"/>
        <v>0</v>
      </c>
      <c r="C16" s="140">
        <f t="shared" si="4"/>
        <v>0</v>
      </c>
      <c r="D16" s="139">
        <f t="shared" si="5"/>
        <v>0</v>
      </c>
      <c r="E16" s="138">
        <f>ROUND(((P$9-SUM(C$9:C15))*P$14/100)/12,0)</f>
        <v>0</v>
      </c>
      <c r="F16" s="137">
        <f t="shared" si="1"/>
        <v>0</v>
      </c>
      <c r="G16" s="423"/>
      <c r="H16" s="424"/>
      <c r="I16" s="134"/>
      <c r="J16" s="134"/>
      <c r="K16" s="134"/>
      <c r="L16" s="134"/>
      <c r="M16" s="133">
        <f t="shared" si="2"/>
        <v>0</v>
      </c>
      <c r="N16" s="113"/>
      <c r="O16" s="453"/>
      <c r="P16" s="453"/>
      <c r="Q16" s="453"/>
      <c r="R16" s="453"/>
      <c r="S16" s="454"/>
      <c r="X16" s="109"/>
      <c r="Y16" s="109"/>
      <c r="Z16" s="109"/>
      <c r="AA16" s="108"/>
      <c r="AC16" s="108">
        <v>8</v>
      </c>
    </row>
    <row r="17" spans="1:29" s="105" customFormat="1" ht="18" customHeight="1" x14ac:dyDescent="0.15">
      <c r="A17" s="142">
        <f t="shared" si="3"/>
        <v>0</v>
      </c>
      <c r="B17" s="141">
        <f t="shared" si="0"/>
        <v>0</v>
      </c>
      <c r="C17" s="140">
        <f t="shared" si="4"/>
        <v>0</v>
      </c>
      <c r="D17" s="139">
        <f t="shared" si="5"/>
        <v>0</v>
      </c>
      <c r="E17" s="138">
        <f>ROUND(((P$9-SUM(C$9:C16))*P$14/100)/12,0)</f>
        <v>0</v>
      </c>
      <c r="F17" s="137">
        <f t="shared" si="1"/>
        <v>0</v>
      </c>
      <c r="G17" s="423"/>
      <c r="H17" s="424"/>
      <c r="I17" s="134"/>
      <c r="J17" s="134"/>
      <c r="K17" s="134"/>
      <c r="L17" s="134"/>
      <c r="M17" s="133">
        <f t="shared" si="2"/>
        <v>0</v>
      </c>
      <c r="N17" s="113"/>
      <c r="O17" s="453"/>
      <c r="P17" s="453"/>
      <c r="Q17" s="453"/>
      <c r="R17" s="453"/>
      <c r="S17" s="454"/>
      <c r="X17" s="109"/>
      <c r="Y17" s="109"/>
      <c r="Z17" s="109"/>
      <c r="AA17" s="108"/>
      <c r="AC17" s="108">
        <v>9</v>
      </c>
    </row>
    <row r="18" spans="1:29" s="105" customFormat="1" ht="18" customHeight="1" x14ac:dyDescent="0.15">
      <c r="A18" s="142">
        <f t="shared" si="3"/>
        <v>0</v>
      </c>
      <c r="B18" s="141">
        <f t="shared" si="0"/>
        <v>0</v>
      </c>
      <c r="C18" s="140">
        <f t="shared" si="4"/>
        <v>0</v>
      </c>
      <c r="D18" s="139">
        <f t="shared" si="5"/>
        <v>0</v>
      </c>
      <c r="E18" s="138">
        <f>ROUND(((P$9-SUM(C$9:C17))*P$14/100)/12,0)</f>
        <v>0</v>
      </c>
      <c r="F18" s="137">
        <f t="shared" si="1"/>
        <v>0</v>
      </c>
      <c r="G18" s="144" t="s">
        <v>122</v>
      </c>
      <c r="H18" s="153">
        <f>SUM(F9:F20)</f>
        <v>0</v>
      </c>
      <c r="I18" s="134"/>
      <c r="J18" s="134"/>
      <c r="K18" s="134"/>
      <c r="L18" s="134"/>
      <c r="M18" s="133">
        <f t="shared" si="2"/>
        <v>0</v>
      </c>
      <c r="N18" s="113"/>
      <c r="O18" s="172" t="s">
        <v>173</v>
      </c>
      <c r="P18" s="171" t="s">
        <v>172</v>
      </c>
      <c r="Q18" s="171" t="s">
        <v>171</v>
      </c>
      <c r="R18" s="171" t="s">
        <v>170</v>
      </c>
      <c r="S18" s="171" t="s">
        <v>169</v>
      </c>
      <c r="U18" s="109"/>
      <c r="V18" s="109"/>
      <c r="W18" s="109"/>
      <c r="X18" s="108"/>
      <c r="Z18" s="108">
        <v>10</v>
      </c>
    </row>
    <row r="19" spans="1:29" s="105" customFormat="1" ht="18" customHeight="1" x14ac:dyDescent="0.15">
      <c r="A19" s="142">
        <f t="shared" si="3"/>
        <v>0</v>
      </c>
      <c r="B19" s="141">
        <f t="shared" si="0"/>
        <v>0</v>
      </c>
      <c r="C19" s="140">
        <f>IF($P$11&gt;0,IF($Y$11&gt;Z18,0,IF($Y$11=Z18,$Y$9,IF($Y$11&lt;Z18,$AA$9,0))),0)</f>
        <v>0</v>
      </c>
      <c r="D19" s="139">
        <f>IF($P$11&gt;0,IF($Y$11&gt;Z18,0,IF($Y$11=Z18,$Y$10,IF($Y$11&lt;Z18,$AA$10,0))),0)</f>
        <v>0</v>
      </c>
      <c r="E19" s="138">
        <f>ROUND(((P$9-SUM(C$9:C18))*P$14/100)/12,0)</f>
        <v>0</v>
      </c>
      <c r="F19" s="137">
        <f t="shared" si="1"/>
        <v>0</v>
      </c>
      <c r="G19" s="136" t="s">
        <v>121</v>
      </c>
      <c r="H19" s="135">
        <f>SUM(B9:B20)</f>
        <v>0</v>
      </c>
      <c r="I19" s="134"/>
      <c r="J19" s="134"/>
      <c r="K19" s="134"/>
      <c r="L19" s="134"/>
      <c r="M19" s="133">
        <f t="shared" si="2"/>
        <v>0</v>
      </c>
      <c r="N19" s="113"/>
      <c r="O19" s="170" t="str">
        <f>IF(AND(Q19&gt;Q20,Q19&gt;Q21,Q19&gt;Q22),"最多","")</f>
        <v/>
      </c>
      <c r="P19" s="170" t="s">
        <v>168</v>
      </c>
      <c r="Q19" s="169">
        <f>SUM(R19:S19)</f>
        <v>0</v>
      </c>
      <c r="R19" s="169">
        <f>H19</f>
        <v>0</v>
      </c>
      <c r="S19" s="169">
        <f>H20</f>
        <v>0</v>
      </c>
      <c r="U19" s="109"/>
      <c r="V19" s="109"/>
      <c r="W19" s="109"/>
      <c r="X19" s="108"/>
      <c r="Z19" s="108">
        <v>11</v>
      </c>
    </row>
    <row r="20" spans="1:29" s="105" customFormat="1" ht="18" customHeight="1" x14ac:dyDescent="0.15">
      <c r="A20" s="132">
        <f t="shared" si="3"/>
        <v>0</v>
      </c>
      <c r="B20" s="131">
        <f t="shared" si="0"/>
        <v>0</v>
      </c>
      <c r="C20" s="130">
        <f>IF($P$11&gt;0,IF($Y$11&gt;Z19,0,IF($Y$11=Z19,$Y$9,IF($Y$11&lt;Z19,$AA$9,0))),0)</f>
        <v>0</v>
      </c>
      <c r="D20" s="129">
        <f>IF($P$11&gt;0,IF($Y$11&gt;Z19,0,IF($Y$11=Z19,$Y$10,IF($Y$11&lt;Z19,$AA$10,0))),0)</f>
        <v>0</v>
      </c>
      <c r="E20" s="128">
        <f>ROUND(((P$9-SUM(C$9:C19))*P$14/100)/12,0)</f>
        <v>0</v>
      </c>
      <c r="F20" s="127">
        <f t="shared" si="1"/>
        <v>0</v>
      </c>
      <c r="G20" s="126" t="s">
        <v>120</v>
      </c>
      <c r="H20" s="125">
        <f>SUM(E9:E20)</f>
        <v>0</v>
      </c>
      <c r="I20" s="124"/>
      <c r="J20" s="124"/>
      <c r="K20" s="124"/>
      <c r="L20" s="124"/>
      <c r="M20" s="123">
        <f t="shared" si="2"/>
        <v>0</v>
      </c>
      <c r="N20" s="113"/>
      <c r="O20" s="170" t="str">
        <f>IF(AND(Q20&gt;Q19,Q20&gt;Q21,Q20&gt;Q22),"最多","")</f>
        <v/>
      </c>
      <c r="P20" s="170" t="s">
        <v>167</v>
      </c>
      <c r="Q20" s="169">
        <f>SUM(R20:S20)</f>
        <v>0</v>
      </c>
      <c r="R20" s="169">
        <f>H31</f>
        <v>0</v>
      </c>
      <c r="S20" s="169">
        <f>H32</f>
        <v>0</v>
      </c>
      <c r="U20" s="109"/>
      <c r="V20" s="109"/>
      <c r="W20" s="109"/>
      <c r="X20" s="108"/>
      <c r="Z20" s="108">
        <v>12</v>
      </c>
    </row>
    <row r="21" spans="1:29" s="105" customFormat="1" ht="18" customHeight="1" x14ac:dyDescent="0.15">
      <c r="A21" s="152">
        <f t="shared" si="3"/>
        <v>0</v>
      </c>
      <c r="B21" s="151">
        <f t="shared" si="0"/>
        <v>0</v>
      </c>
      <c r="C21" s="150">
        <f>IF($P$11&gt;0,IF($Y$11&gt;Z20,0,IF($Y$11=Z20,$Y$9,IF($Y$11&lt;Z20,$AA$9,0))),0)</f>
        <v>0</v>
      </c>
      <c r="D21" s="149">
        <f>IF($P$11&gt;0,IF($Y$11&gt;Z20,0,IF($Y$11=Z20,$Y$10,IF($Y$11&lt;Z20,$AA$10,0))),0)</f>
        <v>0</v>
      </c>
      <c r="E21" s="154">
        <f>ROUND(((P$9-SUM(C$9:C20))*P$14/100)/12,0)</f>
        <v>0</v>
      </c>
      <c r="F21" s="147">
        <f t="shared" si="1"/>
        <v>0</v>
      </c>
      <c r="G21" s="421" t="s">
        <v>166</v>
      </c>
      <c r="H21" s="422"/>
      <c r="I21" s="146"/>
      <c r="J21" s="146"/>
      <c r="K21" s="146"/>
      <c r="L21" s="146"/>
      <c r="M21" s="145">
        <f t="shared" si="2"/>
        <v>0</v>
      </c>
      <c r="N21" s="113"/>
      <c r="O21" s="170" t="str">
        <f>IF(AND(Q21&gt;Q19,Q21&gt;Q20,Q21&gt;Q22),"最多","")</f>
        <v/>
      </c>
      <c r="P21" s="170" t="s">
        <v>165</v>
      </c>
      <c r="Q21" s="169">
        <f>SUM(R21:S21)</f>
        <v>0</v>
      </c>
      <c r="R21" s="169">
        <f>H43</f>
        <v>0</v>
      </c>
      <c r="S21" s="169">
        <f>H44</f>
        <v>0</v>
      </c>
      <c r="U21" s="109"/>
      <c r="V21" s="109"/>
      <c r="W21" s="109"/>
      <c r="X21" s="108"/>
      <c r="Z21" s="108">
        <v>13</v>
      </c>
    </row>
    <row r="22" spans="1:29" s="105" customFormat="1" ht="18" customHeight="1" x14ac:dyDescent="0.15">
      <c r="A22" s="142">
        <f t="shared" si="3"/>
        <v>0</v>
      </c>
      <c r="B22" s="141">
        <f t="shared" si="0"/>
        <v>0</v>
      </c>
      <c r="C22" s="140">
        <f>IF($P$11&gt;0,IF($Y$11&gt;Z21,0,IF($Y$11=Z21,$Y$9,IF($Y$11&lt;Z21,$AA$9,0))),0)</f>
        <v>0</v>
      </c>
      <c r="D22" s="139">
        <f>IF($P$11&gt;0,IF($Y$11&gt;Z21,0,IF($Y$11=Z21,$Y$10,IF($Y$11&lt;Z21,$AA$10,0))),0)</f>
        <v>0</v>
      </c>
      <c r="E22" s="138">
        <f>ROUND(((P$9-SUM(C$9:C21))*P$14/100)/12,0)</f>
        <v>0</v>
      </c>
      <c r="F22" s="137">
        <f t="shared" si="1"/>
        <v>0</v>
      </c>
      <c r="G22" s="423"/>
      <c r="H22" s="424"/>
      <c r="I22" s="134"/>
      <c r="J22" s="134"/>
      <c r="K22" s="134"/>
      <c r="L22" s="134"/>
      <c r="M22" s="133">
        <f t="shared" si="2"/>
        <v>0</v>
      </c>
      <c r="N22" s="113"/>
      <c r="O22" s="170" t="str">
        <f>IF(AND(Q22&gt;Q19,Q22&gt;Q20,Q22&gt;Q21),"最多","")</f>
        <v/>
      </c>
      <c r="P22" s="170" t="s">
        <v>164</v>
      </c>
      <c r="Q22" s="169">
        <f>SUM(R22:S22)</f>
        <v>0</v>
      </c>
      <c r="R22" s="169">
        <f>H55</f>
        <v>0</v>
      </c>
      <c r="S22" s="169">
        <f>H56</f>
        <v>0</v>
      </c>
      <c r="U22" s="109"/>
      <c r="V22" s="109"/>
      <c r="W22" s="109"/>
      <c r="X22" s="108"/>
      <c r="Z22" s="108">
        <v>14</v>
      </c>
    </row>
    <row r="23" spans="1:29" s="105" customFormat="1" ht="18" customHeight="1" x14ac:dyDescent="0.15">
      <c r="A23" s="142">
        <f t="shared" si="3"/>
        <v>0</v>
      </c>
      <c r="B23" s="141">
        <f t="shared" si="0"/>
        <v>0</v>
      </c>
      <c r="C23" s="140">
        <f>IF($P$11&gt;0,IF($Y$11&gt;Z22,0,IF($Y$11=Z22,$Y$9,IF($Y$11&lt;Z22,$AA$9,0))),0)</f>
        <v>0</v>
      </c>
      <c r="D23" s="139">
        <f>IF($P$11&gt;0,IF($Y$11&gt;Z22,0,IF($Y$11=Z22,$Y$10,IF($Y$11&lt;Z22,$AA$10,0))),0)</f>
        <v>0</v>
      </c>
      <c r="E23" s="138">
        <f>ROUND(((P$9-SUM(C$9:C22))*P$14/100)/12,0)</f>
        <v>0</v>
      </c>
      <c r="F23" s="137">
        <f t="shared" si="1"/>
        <v>0</v>
      </c>
      <c r="G23" s="423"/>
      <c r="H23" s="424"/>
      <c r="I23" s="134"/>
      <c r="J23" s="134"/>
      <c r="K23" s="134"/>
      <c r="L23" s="134"/>
      <c r="M23" s="133">
        <f t="shared" si="2"/>
        <v>0</v>
      </c>
      <c r="N23" s="113"/>
      <c r="O23" s="168"/>
      <c r="P23" s="167"/>
      <c r="Q23" s="166"/>
      <c r="R23" s="165"/>
      <c r="S23" s="164"/>
      <c r="V23" s="163"/>
      <c r="X23" s="109"/>
      <c r="Y23" s="109"/>
      <c r="Z23" s="109"/>
      <c r="AA23" s="108"/>
      <c r="AC23" s="108">
        <v>15</v>
      </c>
    </row>
    <row r="24" spans="1:29" s="105" customFormat="1" ht="18" customHeight="1" x14ac:dyDescent="0.15">
      <c r="A24" s="142">
        <f t="shared" si="3"/>
        <v>0</v>
      </c>
      <c r="B24" s="141">
        <f t="shared" si="0"/>
        <v>0</v>
      </c>
      <c r="C24" s="140">
        <f t="shared" ref="C24:C44" si="6">IF($P$11&gt;0,IF($Y$11&gt;AC23,0,IF($Y$11=AC23,$Y$9,IF($Y$11&lt;AC23,$AA$9,0))),0)</f>
        <v>0</v>
      </c>
      <c r="D24" s="139">
        <f t="shared" ref="D24:D44" si="7">IF($P$11&gt;0,IF($Y$11&gt;AC23,0,IF($Y$11=AC23,$Y$10,IF($Y$11&lt;AC23,$AA$10,0))),0)</f>
        <v>0</v>
      </c>
      <c r="E24" s="138">
        <f>ROUND(((P$9-SUM(C$9:C23))*P$14/100)/12,0)</f>
        <v>0</v>
      </c>
      <c r="F24" s="137">
        <f t="shared" si="1"/>
        <v>0</v>
      </c>
      <c r="G24" s="423"/>
      <c r="H24" s="424"/>
      <c r="I24" s="134"/>
      <c r="J24" s="134"/>
      <c r="K24" s="134"/>
      <c r="L24" s="134"/>
      <c r="M24" s="133">
        <f t="shared" si="2"/>
        <v>0</v>
      </c>
      <c r="N24" s="113"/>
      <c r="O24" s="162"/>
      <c r="P24" s="161" t="s">
        <v>163</v>
      </c>
      <c r="Q24" s="160">
        <f>VLOOKUP("最多",O19:S22,5,TRUE)</f>
        <v>0</v>
      </c>
      <c r="R24" s="159"/>
      <c r="S24" s="159"/>
      <c r="V24" s="163"/>
      <c r="X24" s="109"/>
      <c r="Y24" s="109"/>
      <c r="Z24" s="109"/>
      <c r="AA24" s="108"/>
      <c r="AC24" s="108">
        <v>16</v>
      </c>
    </row>
    <row r="25" spans="1:29" s="105" customFormat="1" ht="18" customHeight="1" x14ac:dyDescent="0.15">
      <c r="A25" s="142">
        <f t="shared" si="3"/>
        <v>0</v>
      </c>
      <c r="B25" s="141">
        <f t="shared" si="0"/>
        <v>0</v>
      </c>
      <c r="C25" s="140">
        <f t="shared" si="6"/>
        <v>0</v>
      </c>
      <c r="D25" s="139">
        <f t="shared" si="7"/>
        <v>0</v>
      </c>
      <c r="E25" s="138">
        <f>ROUND(((P$9-SUM(C$9:C24))*P$14/100)/12,0)</f>
        <v>0</v>
      </c>
      <c r="F25" s="137">
        <f t="shared" si="1"/>
        <v>0</v>
      </c>
      <c r="G25" s="423"/>
      <c r="H25" s="424"/>
      <c r="I25" s="134"/>
      <c r="J25" s="134"/>
      <c r="K25" s="134"/>
      <c r="L25" s="134"/>
      <c r="M25" s="133">
        <f t="shared" si="2"/>
        <v>0</v>
      </c>
      <c r="N25" s="113"/>
      <c r="O25" s="162"/>
      <c r="P25" s="161" t="s">
        <v>162</v>
      </c>
      <c r="Q25" s="160">
        <f>VLOOKUP("最多",O19:S22,4,TRUE)</f>
        <v>0</v>
      </c>
      <c r="R25" s="159"/>
      <c r="S25" s="159"/>
      <c r="X25" s="109"/>
      <c r="Y25" s="109"/>
      <c r="Z25" s="109"/>
      <c r="AA25" s="108"/>
      <c r="AC25" s="108">
        <v>17</v>
      </c>
    </row>
    <row r="26" spans="1:29" s="105" customFormat="1" ht="18" customHeight="1" x14ac:dyDescent="0.15">
      <c r="A26" s="142">
        <f t="shared" si="3"/>
        <v>0</v>
      </c>
      <c r="B26" s="141">
        <f t="shared" si="0"/>
        <v>0</v>
      </c>
      <c r="C26" s="140">
        <f t="shared" si="6"/>
        <v>0</v>
      </c>
      <c r="D26" s="139">
        <f t="shared" si="7"/>
        <v>0</v>
      </c>
      <c r="E26" s="138">
        <f>ROUND(((P$9-SUM(C$9:C25))*P$14/100)/12,0)</f>
        <v>0</v>
      </c>
      <c r="F26" s="137">
        <f t="shared" si="1"/>
        <v>0</v>
      </c>
      <c r="G26" s="423"/>
      <c r="H26" s="424"/>
      <c r="I26" s="134"/>
      <c r="J26" s="134"/>
      <c r="K26" s="134"/>
      <c r="L26" s="134"/>
      <c r="M26" s="133">
        <f t="shared" si="2"/>
        <v>0</v>
      </c>
      <c r="N26" s="113"/>
      <c r="P26" s="105" t="s">
        <v>161</v>
      </c>
      <c r="Q26" s="158" t="e">
        <f>Q25/P8</f>
        <v>#DIV/0!</v>
      </c>
      <c r="X26" s="109"/>
      <c r="Y26" s="109"/>
      <c r="Z26" s="109"/>
      <c r="AA26" s="108"/>
      <c r="AC26" s="108">
        <v>18</v>
      </c>
    </row>
    <row r="27" spans="1:29" s="105" customFormat="1" ht="18" customHeight="1" x14ac:dyDescent="0.15">
      <c r="A27" s="142">
        <f t="shared" si="3"/>
        <v>0</v>
      </c>
      <c r="B27" s="141">
        <f t="shared" si="0"/>
        <v>0</v>
      </c>
      <c r="C27" s="140">
        <f t="shared" si="6"/>
        <v>0</v>
      </c>
      <c r="D27" s="139">
        <f t="shared" si="7"/>
        <v>0</v>
      </c>
      <c r="E27" s="138">
        <f>ROUND(((P$9-SUM(C$9:C26))*P$14/100)/12,0)</f>
        <v>0</v>
      </c>
      <c r="F27" s="137">
        <f t="shared" si="1"/>
        <v>0</v>
      </c>
      <c r="G27" s="423"/>
      <c r="H27" s="424"/>
      <c r="I27" s="134"/>
      <c r="J27" s="134"/>
      <c r="K27" s="134"/>
      <c r="L27" s="134"/>
      <c r="M27" s="133">
        <f t="shared" si="2"/>
        <v>0</v>
      </c>
      <c r="N27" s="113"/>
      <c r="P27" s="105" t="s">
        <v>160</v>
      </c>
      <c r="Q27" s="158" t="e">
        <f>Q24/P8</f>
        <v>#DIV/0!</v>
      </c>
      <c r="X27" s="109"/>
      <c r="Y27" s="109"/>
      <c r="Z27" s="109"/>
      <c r="AA27" s="108"/>
      <c r="AC27" s="108">
        <v>19</v>
      </c>
    </row>
    <row r="28" spans="1:29" s="105" customFormat="1" ht="18" customHeight="1" x14ac:dyDescent="0.15">
      <c r="A28" s="142">
        <f t="shared" si="3"/>
        <v>0</v>
      </c>
      <c r="B28" s="141">
        <f t="shared" si="0"/>
        <v>0</v>
      </c>
      <c r="C28" s="140">
        <f t="shared" si="6"/>
        <v>0</v>
      </c>
      <c r="D28" s="139">
        <f t="shared" si="7"/>
        <v>0</v>
      </c>
      <c r="E28" s="138">
        <f>ROUND(((P$9-SUM(C$9:C27))*P$14/100)/12,0)</f>
        <v>0</v>
      </c>
      <c r="F28" s="137">
        <f t="shared" si="1"/>
        <v>0</v>
      </c>
      <c r="G28" s="423"/>
      <c r="H28" s="424"/>
      <c r="I28" s="134"/>
      <c r="J28" s="134"/>
      <c r="K28" s="134"/>
      <c r="L28" s="134"/>
      <c r="M28" s="133">
        <f t="shared" si="2"/>
        <v>0</v>
      </c>
      <c r="N28" s="113"/>
      <c r="P28" s="157" t="s">
        <v>122</v>
      </c>
      <c r="Q28" s="156" t="e">
        <f>SUM(Q26:Q27)</f>
        <v>#DIV/0!</v>
      </c>
      <c r="X28" s="109"/>
      <c r="Y28" s="109"/>
      <c r="Z28" s="109"/>
      <c r="AA28" s="108"/>
      <c r="AC28" s="108">
        <v>20</v>
      </c>
    </row>
    <row r="29" spans="1:29" s="105" customFormat="1" ht="18" customHeight="1" x14ac:dyDescent="0.15">
      <c r="A29" s="142">
        <f t="shared" si="3"/>
        <v>0</v>
      </c>
      <c r="B29" s="141">
        <f t="shared" si="0"/>
        <v>0</v>
      </c>
      <c r="C29" s="140">
        <f t="shared" si="6"/>
        <v>0</v>
      </c>
      <c r="D29" s="139">
        <f t="shared" si="7"/>
        <v>0</v>
      </c>
      <c r="E29" s="138">
        <f>ROUND(((P$9-SUM(C$9:C28))*P$14/100)/12,0)</f>
        <v>0</v>
      </c>
      <c r="F29" s="137">
        <f t="shared" si="1"/>
        <v>0</v>
      </c>
      <c r="G29" s="423"/>
      <c r="H29" s="424"/>
      <c r="I29" s="134"/>
      <c r="J29" s="134"/>
      <c r="K29" s="134"/>
      <c r="L29" s="134"/>
      <c r="M29" s="133">
        <f t="shared" si="2"/>
        <v>0</v>
      </c>
      <c r="N29" s="113"/>
      <c r="X29" s="109"/>
      <c r="Y29" s="109"/>
      <c r="Z29" s="109"/>
      <c r="AA29" s="108"/>
      <c r="AC29" s="108">
        <v>21</v>
      </c>
    </row>
    <row r="30" spans="1:29" s="105" customFormat="1" ht="18" customHeight="1" x14ac:dyDescent="0.15">
      <c r="A30" s="142">
        <f t="shared" si="3"/>
        <v>0</v>
      </c>
      <c r="B30" s="141">
        <f t="shared" si="0"/>
        <v>0</v>
      </c>
      <c r="C30" s="140">
        <f t="shared" si="6"/>
        <v>0</v>
      </c>
      <c r="D30" s="139">
        <f t="shared" si="7"/>
        <v>0</v>
      </c>
      <c r="E30" s="138">
        <f>ROUND(((P$9-SUM(C$9:C29))*P$14/100)/12,0)</f>
        <v>0</v>
      </c>
      <c r="F30" s="137">
        <f t="shared" si="1"/>
        <v>0</v>
      </c>
      <c r="G30" s="144" t="s">
        <v>122</v>
      </c>
      <c r="H30" s="153">
        <f>SUM(F21:F32)</f>
        <v>0</v>
      </c>
      <c r="I30" s="134"/>
      <c r="J30" s="134"/>
      <c r="K30" s="134"/>
      <c r="L30" s="134"/>
      <c r="M30" s="133">
        <f t="shared" si="2"/>
        <v>0</v>
      </c>
      <c r="N30" s="113"/>
      <c r="X30" s="109"/>
      <c r="Y30" s="109"/>
      <c r="Z30" s="109"/>
      <c r="AA30" s="108"/>
      <c r="AC30" s="108">
        <v>22</v>
      </c>
    </row>
    <row r="31" spans="1:29" s="105" customFormat="1" ht="18" customHeight="1" x14ac:dyDescent="0.15">
      <c r="A31" s="142">
        <f t="shared" si="3"/>
        <v>0</v>
      </c>
      <c r="B31" s="141">
        <f t="shared" si="0"/>
        <v>0</v>
      </c>
      <c r="C31" s="140">
        <f t="shared" si="6"/>
        <v>0</v>
      </c>
      <c r="D31" s="139">
        <f t="shared" si="7"/>
        <v>0</v>
      </c>
      <c r="E31" s="138">
        <f>ROUND(((P$9-SUM(C$9:C30))*P$14/100)/12,0)</f>
        <v>0</v>
      </c>
      <c r="F31" s="137">
        <f t="shared" si="1"/>
        <v>0</v>
      </c>
      <c r="G31" s="136" t="s">
        <v>121</v>
      </c>
      <c r="H31" s="135">
        <f>SUM(B21:B32)</f>
        <v>0</v>
      </c>
      <c r="I31" s="134"/>
      <c r="J31" s="134"/>
      <c r="K31" s="134"/>
      <c r="L31" s="134"/>
      <c r="M31" s="133">
        <f t="shared" si="2"/>
        <v>0</v>
      </c>
      <c r="N31" s="113"/>
      <c r="X31" s="109"/>
      <c r="Y31" s="109"/>
      <c r="Z31" s="109"/>
      <c r="AA31" s="108"/>
      <c r="AC31" s="108">
        <v>23</v>
      </c>
    </row>
    <row r="32" spans="1:29" s="105" customFormat="1" ht="18" customHeight="1" x14ac:dyDescent="0.15">
      <c r="A32" s="132">
        <f t="shared" si="3"/>
        <v>0</v>
      </c>
      <c r="B32" s="131">
        <f t="shared" si="0"/>
        <v>0</v>
      </c>
      <c r="C32" s="130">
        <f t="shared" si="6"/>
        <v>0</v>
      </c>
      <c r="D32" s="129">
        <f t="shared" si="7"/>
        <v>0</v>
      </c>
      <c r="E32" s="128">
        <f>ROUND(((P$9-SUM(C$9:C31))*P$14/100)/12,0)</f>
        <v>0</v>
      </c>
      <c r="F32" s="127">
        <f t="shared" si="1"/>
        <v>0</v>
      </c>
      <c r="G32" s="126" t="s">
        <v>120</v>
      </c>
      <c r="H32" s="125">
        <f>SUM(E21:E32)</f>
        <v>0</v>
      </c>
      <c r="I32" s="124"/>
      <c r="J32" s="124"/>
      <c r="K32" s="124"/>
      <c r="L32" s="124"/>
      <c r="M32" s="123">
        <f t="shared" si="2"/>
        <v>0</v>
      </c>
      <c r="N32" s="113"/>
      <c r="X32" s="109"/>
      <c r="Y32" s="109"/>
      <c r="Z32" s="109"/>
      <c r="AA32" s="108"/>
      <c r="AC32" s="108">
        <v>24</v>
      </c>
    </row>
    <row r="33" spans="1:29" s="105" customFormat="1" ht="18" customHeight="1" x14ac:dyDescent="0.15">
      <c r="A33" s="152">
        <f t="shared" si="3"/>
        <v>0</v>
      </c>
      <c r="B33" s="151">
        <f t="shared" si="0"/>
        <v>0</v>
      </c>
      <c r="C33" s="150">
        <f t="shared" si="6"/>
        <v>0</v>
      </c>
      <c r="D33" s="149">
        <f t="shared" si="7"/>
        <v>0</v>
      </c>
      <c r="E33" s="154">
        <f>ROUND(((P$9-SUM(C$9:C32))*P$14/100)/12,0)</f>
        <v>0</v>
      </c>
      <c r="F33" s="147">
        <f t="shared" si="1"/>
        <v>0</v>
      </c>
      <c r="G33" s="421" t="s">
        <v>159</v>
      </c>
      <c r="H33" s="422"/>
      <c r="I33" s="146"/>
      <c r="J33" s="146"/>
      <c r="K33" s="146"/>
      <c r="L33" s="146"/>
      <c r="M33" s="145">
        <f t="shared" si="2"/>
        <v>0</v>
      </c>
      <c r="N33" s="113"/>
      <c r="X33" s="109"/>
      <c r="Y33" s="109"/>
      <c r="Z33" s="109"/>
      <c r="AA33" s="108"/>
      <c r="AC33" s="108">
        <v>25</v>
      </c>
    </row>
    <row r="34" spans="1:29" s="105" customFormat="1" ht="18" customHeight="1" x14ac:dyDescent="0.15">
      <c r="A34" s="142">
        <f t="shared" si="3"/>
        <v>0</v>
      </c>
      <c r="B34" s="141">
        <f t="shared" si="0"/>
        <v>0</v>
      </c>
      <c r="C34" s="140">
        <f t="shared" si="6"/>
        <v>0</v>
      </c>
      <c r="D34" s="139">
        <f t="shared" si="7"/>
        <v>0</v>
      </c>
      <c r="E34" s="138">
        <f>ROUND(((P$9-SUM(C$9:C33))*P$14/100)/12,0)</f>
        <v>0</v>
      </c>
      <c r="F34" s="137">
        <f t="shared" si="1"/>
        <v>0</v>
      </c>
      <c r="G34" s="423"/>
      <c r="H34" s="424"/>
      <c r="I34" s="134"/>
      <c r="J34" s="134"/>
      <c r="K34" s="134"/>
      <c r="L34" s="134"/>
      <c r="M34" s="133">
        <f t="shared" si="2"/>
        <v>0</v>
      </c>
      <c r="N34" s="113"/>
      <c r="X34" s="109"/>
      <c r="Y34" s="109"/>
      <c r="Z34" s="109"/>
      <c r="AA34" s="108"/>
      <c r="AC34" s="108">
        <v>26</v>
      </c>
    </row>
    <row r="35" spans="1:29" s="105" customFormat="1" ht="18" customHeight="1" x14ac:dyDescent="0.15">
      <c r="A35" s="142">
        <f t="shared" si="3"/>
        <v>0</v>
      </c>
      <c r="B35" s="141">
        <f t="shared" si="0"/>
        <v>0</v>
      </c>
      <c r="C35" s="140">
        <f t="shared" si="6"/>
        <v>0</v>
      </c>
      <c r="D35" s="139">
        <f t="shared" si="7"/>
        <v>0</v>
      </c>
      <c r="E35" s="138">
        <f>ROUND(((P$9-SUM(C$9:C34))*P$14/100)/12,0)</f>
        <v>0</v>
      </c>
      <c r="F35" s="137">
        <f t="shared" si="1"/>
        <v>0</v>
      </c>
      <c r="G35" s="423"/>
      <c r="H35" s="424"/>
      <c r="I35" s="134"/>
      <c r="J35" s="134"/>
      <c r="K35" s="134"/>
      <c r="L35" s="134"/>
      <c r="M35" s="133">
        <f t="shared" si="2"/>
        <v>0</v>
      </c>
      <c r="N35" s="113"/>
      <c r="X35" s="109"/>
      <c r="Y35" s="109"/>
      <c r="Z35" s="109"/>
      <c r="AA35" s="108"/>
      <c r="AC35" s="108">
        <v>27</v>
      </c>
    </row>
    <row r="36" spans="1:29" s="105" customFormat="1" ht="18" customHeight="1" x14ac:dyDescent="0.15">
      <c r="A36" s="142">
        <f t="shared" si="3"/>
        <v>0</v>
      </c>
      <c r="B36" s="141">
        <f t="shared" si="0"/>
        <v>0</v>
      </c>
      <c r="C36" s="140">
        <f t="shared" si="6"/>
        <v>0</v>
      </c>
      <c r="D36" s="139">
        <f t="shared" si="7"/>
        <v>0</v>
      </c>
      <c r="E36" s="138">
        <f>ROUND(((P$9-SUM(C$9:C35))*P$14/100)/12,0)</f>
        <v>0</v>
      </c>
      <c r="F36" s="137">
        <f t="shared" si="1"/>
        <v>0</v>
      </c>
      <c r="G36" s="423"/>
      <c r="H36" s="424"/>
      <c r="I36" s="134"/>
      <c r="J36" s="134"/>
      <c r="K36" s="134"/>
      <c r="L36" s="134"/>
      <c r="M36" s="133">
        <f t="shared" si="2"/>
        <v>0</v>
      </c>
      <c r="N36" s="155"/>
      <c r="X36" s="109"/>
      <c r="Y36" s="109"/>
      <c r="Z36" s="109"/>
      <c r="AA36" s="108"/>
      <c r="AC36" s="108">
        <v>28</v>
      </c>
    </row>
    <row r="37" spans="1:29" s="105" customFormat="1" ht="18" customHeight="1" x14ac:dyDescent="0.15">
      <c r="A37" s="142">
        <f t="shared" si="3"/>
        <v>0</v>
      </c>
      <c r="B37" s="141">
        <f t="shared" si="0"/>
        <v>0</v>
      </c>
      <c r="C37" s="140">
        <f t="shared" si="6"/>
        <v>0</v>
      </c>
      <c r="D37" s="139">
        <f t="shared" si="7"/>
        <v>0</v>
      </c>
      <c r="E37" s="138">
        <f>ROUND(((P$9-SUM(C$9:C36))*P$14/100)/12,0)</f>
        <v>0</v>
      </c>
      <c r="F37" s="137">
        <f t="shared" si="1"/>
        <v>0</v>
      </c>
      <c r="G37" s="423"/>
      <c r="H37" s="424"/>
      <c r="I37" s="134"/>
      <c r="J37" s="134"/>
      <c r="K37" s="134"/>
      <c r="L37" s="134"/>
      <c r="M37" s="133">
        <f t="shared" si="2"/>
        <v>0</v>
      </c>
      <c r="N37" s="113"/>
      <c r="X37" s="109"/>
      <c r="Y37" s="109"/>
      <c r="Z37" s="109"/>
      <c r="AA37" s="108"/>
      <c r="AC37" s="108">
        <v>29</v>
      </c>
    </row>
    <row r="38" spans="1:29" s="105" customFormat="1" ht="18" customHeight="1" x14ac:dyDescent="0.15">
      <c r="A38" s="142">
        <f t="shared" si="3"/>
        <v>0</v>
      </c>
      <c r="B38" s="141">
        <f t="shared" si="0"/>
        <v>0</v>
      </c>
      <c r="C38" s="140">
        <f t="shared" si="6"/>
        <v>0</v>
      </c>
      <c r="D38" s="139">
        <f t="shared" si="7"/>
        <v>0</v>
      </c>
      <c r="E38" s="138">
        <f>ROUND(((P$9-SUM(C$9:C37))*P$14/100)/12,0)</f>
        <v>0</v>
      </c>
      <c r="F38" s="137">
        <f t="shared" si="1"/>
        <v>0</v>
      </c>
      <c r="G38" s="423"/>
      <c r="H38" s="424"/>
      <c r="I38" s="134"/>
      <c r="J38" s="134"/>
      <c r="K38" s="134"/>
      <c r="L38" s="134"/>
      <c r="M38" s="133">
        <f t="shared" si="2"/>
        <v>0</v>
      </c>
      <c r="N38" s="113"/>
      <c r="X38" s="109"/>
      <c r="Y38" s="109"/>
      <c r="Z38" s="109"/>
      <c r="AA38" s="108"/>
      <c r="AC38" s="108">
        <v>30</v>
      </c>
    </row>
    <row r="39" spans="1:29" s="105" customFormat="1" ht="18" customHeight="1" x14ac:dyDescent="0.15">
      <c r="A39" s="142">
        <f t="shared" si="3"/>
        <v>0</v>
      </c>
      <c r="B39" s="141">
        <f t="shared" si="0"/>
        <v>0</v>
      </c>
      <c r="C39" s="140">
        <f t="shared" si="6"/>
        <v>0</v>
      </c>
      <c r="D39" s="139">
        <f t="shared" si="7"/>
        <v>0</v>
      </c>
      <c r="E39" s="138">
        <f>ROUND(((P$9-SUM(C$9:C38))*P$14/100)/12,0)</f>
        <v>0</v>
      </c>
      <c r="F39" s="137">
        <f t="shared" si="1"/>
        <v>0</v>
      </c>
      <c r="G39" s="423"/>
      <c r="H39" s="424"/>
      <c r="I39" s="134"/>
      <c r="J39" s="134"/>
      <c r="K39" s="134"/>
      <c r="L39" s="134"/>
      <c r="M39" s="133">
        <f t="shared" si="2"/>
        <v>0</v>
      </c>
      <c r="N39" s="113"/>
      <c r="X39" s="109"/>
      <c r="Y39" s="109"/>
      <c r="Z39" s="109"/>
      <c r="AA39" s="108"/>
      <c r="AC39" s="108">
        <v>31</v>
      </c>
    </row>
    <row r="40" spans="1:29" s="105" customFormat="1" ht="18" customHeight="1" x14ac:dyDescent="0.15">
      <c r="A40" s="142">
        <f t="shared" si="3"/>
        <v>0</v>
      </c>
      <c r="B40" s="141">
        <f t="shared" si="0"/>
        <v>0</v>
      </c>
      <c r="C40" s="140">
        <f t="shared" si="6"/>
        <v>0</v>
      </c>
      <c r="D40" s="139">
        <f t="shared" si="7"/>
        <v>0</v>
      </c>
      <c r="E40" s="138">
        <f>ROUND(((P$9-SUM(C$9:C39))*P$14/100)/12,0)</f>
        <v>0</v>
      </c>
      <c r="F40" s="137">
        <f t="shared" si="1"/>
        <v>0</v>
      </c>
      <c r="G40" s="423"/>
      <c r="H40" s="424"/>
      <c r="I40" s="134"/>
      <c r="J40" s="134"/>
      <c r="K40" s="134"/>
      <c r="L40" s="134"/>
      <c r="M40" s="133">
        <f t="shared" si="2"/>
        <v>0</v>
      </c>
      <c r="N40" s="113"/>
      <c r="X40" s="109"/>
      <c r="Y40" s="109"/>
      <c r="Z40" s="109"/>
      <c r="AA40" s="108"/>
      <c r="AC40" s="108">
        <v>32</v>
      </c>
    </row>
    <row r="41" spans="1:29" s="105" customFormat="1" ht="18" customHeight="1" x14ac:dyDescent="0.15">
      <c r="A41" s="142">
        <f t="shared" si="3"/>
        <v>0</v>
      </c>
      <c r="B41" s="141">
        <f t="shared" si="0"/>
        <v>0</v>
      </c>
      <c r="C41" s="140">
        <f t="shared" si="6"/>
        <v>0</v>
      </c>
      <c r="D41" s="139">
        <f t="shared" si="7"/>
        <v>0</v>
      </c>
      <c r="E41" s="138">
        <f>ROUND(((P$9-SUM(C$9:C40))*P$14/100)/12,0)</f>
        <v>0</v>
      </c>
      <c r="F41" s="137">
        <f t="shared" ref="F41:F72" si="8">B41+E41</f>
        <v>0</v>
      </c>
      <c r="G41" s="423"/>
      <c r="H41" s="424"/>
      <c r="I41" s="134"/>
      <c r="J41" s="134"/>
      <c r="K41" s="134"/>
      <c r="L41" s="134"/>
      <c r="M41" s="133">
        <f t="shared" si="2"/>
        <v>0</v>
      </c>
      <c r="N41" s="113"/>
      <c r="X41" s="109"/>
      <c r="Y41" s="109"/>
      <c r="Z41" s="109"/>
      <c r="AA41" s="108"/>
      <c r="AC41" s="108">
        <v>33</v>
      </c>
    </row>
    <row r="42" spans="1:29" s="105" customFormat="1" ht="18" customHeight="1" x14ac:dyDescent="0.15">
      <c r="A42" s="142">
        <f t="shared" si="3"/>
        <v>0</v>
      </c>
      <c r="B42" s="141">
        <f t="shared" si="0"/>
        <v>0</v>
      </c>
      <c r="C42" s="140">
        <f t="shared" si="6"/>
        <v>0</v>
      </c>
      <c r="D42" s="139">
        <f t="shared" si="7"/>
        <v>0</v>
      </c>
      <c r="E42" s="138">
        <f>ROUND(((P$9-SUM(C$9:C41))*P$14/100)/12,0)</f>
        <v>0</v>
      </c>
      <c r="F42" s="137">
        <f t="shared" si="8"/>
        <v>0</v>
      </c>
      <c r="G42" s="144" t="s">
        <v>122</v>
      </c>
      <c r="H42" s="153">
        <f>SUM(F33:F44)</f>
        <v>0</v>
      </c>
      <c r="I42" s="134"/>
      <c r="J42" s="134"/>
      <c r="K42" s="134"/>
      <c r="L42" s="134"/>
      <c r="M42" s="133">
        <f t="shared" si="2"/>
        <v>0</v>
      </c>
      <c r="N42" s="113"/>
      <c r="X42" s="109"/>
      <c r="Y42" s="109"/>
      <c r="Z42" s="109"/>
      <c r="AA42" s="108"/>
      <c r="AC42" s="108">
        <v>34</v>
      </c>
    </row>
    <row r="43" spans="1:29" s="105" customFormat="1" ht="18" customHeight="1" x14ac:dyDescent="0.15">
      <c r="A43" s="142">
        <f t="shared" si="3"/>
        <v>0</v>
      </c>
      <c r="B43" s="141">
        <f t="shared" si="0"/>
        <v>0</v>
      </c>
      <c r="C43" s="140">
        <f t="shared" si="6"/>
        <v>0</v>
      </c>
      <c r="D43" s="139">
        <f t="shared" si="7"/>
        <v>0</v>
      </c>
      <c r="E43" s="138">
        <f>ROUND(((P$9-SUM(C$9:C42))*P$14/100)/12,0)</f>
        <v>0</v>
      </c>
      <c r="F43" s="137">
        <f t="shared" si="8"/>
        <v>0</v>
      </c>
      <c r="G43" s="136" t="s">
        <v>121</v>
      </c>
      <c r="H43" s="135">
        <f>SUM(B33:B44)</f>
        <v>0</v>
      </c>
      <c r="I43" s="134"/>
      <c r="J43" s="134"/>
      <c r="K43" s="134"/>
      <c r="L43" s="134"/>
      <c r="M43" s="133">
        <f t="shared" si="2"/>
        <v>0</v>
      </c>
      <c r="N43" s="113"/>
      <c r="X43" s="109"/>
      <c r="Y43" s="109"/>
      <c r="Z43" s="109"/>
      <c r="AA43" s="108"/>
      <c r="AC43" s="108">
        <v>35</v>
      </c>
    </row>
    <row r="44" spans="1:29" s="105" customFormat="1" ht="18" customHeight="1" x14ac:dyDescent="0.15">
      <c r="A44" s="132">
        <f t="shared" si="3"/>
        <v>0</v>
      </c>
      <c r="B44" s="131">
        <f t="shared" si="0"/>
        <v>0</v>
      </c>
      <c r="C44" s="130">
        <f t="shared" si="6"/>
        <v>0</v>
      </c>
      <c r="D44" s="129">
        <f t="shared" si="7"/>
        <v>0</v>
      </c>
      <c r="E44" s="128">
        <f>ROUND(((P$9-SUM(C$9:C43))*P$14/100)/12,0)</f>
        <v>0</v>
      </c>
      <c r="F44" s="127">
        <f t="shared" si="8"/>
        <v>0</v>
      </c>
      <c r="G44" s="126" t="s">
        <v>120</v>
      </c>
      <c r="H44" s="125">
        <f>SUM(E33:E44)</f>
        <v>0</v>
      </c>
      <c r="I44" s="124"/>
      <c r="J44" s="124"/>
      <c r="K44" s="124"/>
      <c r="L44" s="124"/>
      <c r="M44" s="123">
        <f t="shared" si="2"/>
        <v>0</v>
      </c>
      <c r="N44" s="113"/>
      <c r="X44" s="109"/>
      <c r="Y44" s="109"/>
      <c r="Z44" s="109"/>
      <c r="AA44" s="108"/>
    </row>
    <row r="45" spans="1:29" s="105" customFormat="1" ht="18" customHeight="1" x14ac:dyDescent="0.15">
      <c r="A45" s="152">
        <f t="shared" si="3"/>
        <v>0</v>
      </c>
      <c r="B45" s="151">
        <f t="shared" si="0"/>
        <v>0</v>
      </c>
      <c r="C45" s="150">
        <f>IF(($P$9-SUM($C$9:C44))&gt;0,$AA$9,0)</f>
        <v>0</v>
      </c>
      <c r="D45" s="149">
        <f>IF(($P$10-SUM($D$9:D44))&gt;0,$AA$10,0)</f>
        <v>0</v>
      </c>
      <c r="E45" s="154">
        <f>ROUND(((P$9-SUM(C$9:C44))*P$14/100)/12,0)</f>
        <v>0</v>
      </c>
      <c r="F45" s="147">
        <f t="shared" si="8"/>
        <v>0</v>
      </c>
      <c r="G45" s="421" t="s">
        <v>158</v>
      </c>
      <c r="H45" s="422"/>
      <c r="I45" s="146"/>
      <c r="J45" s="146"/>
      <c r="K45" s="146"/>
      <c r="L45" s="146"/>
      <c r="M45" s="145">
        <f t="shared" si="2"/>
        <v>0</v>
      </c>
      <c r="N45" s="113"/>
      <c r="X45" s="109"/>
      <c r="Y45" s="109"/>
      <c r="Z45" s="109"/>
      <c r="AA45" s="108"/>
    </row>
    <row r="46" spans="1:29" s="105" customFormat="1" ht="18" customHeight="1" x14ac:dyDescent="0.15">
      <c r="A46" s="142">
        <f t="shared" si="3"/>
        <v>0</v>
      </c>
      <c r="B46" s="141">
        <f t="shared" si="0"/>
        <v>0</v>
      </c>
      <c r="C46" s="140">
        <f>IF(($P$9-SUM($C$9:C45))&gt;0,$AA$9,0)</f>
        <v>0</v>
      </c>
      <c r="D46" s="139">
        <f>IF(($P$10-SUM($D$9:D45))&gt;0,$AA$10,0)</f>
        <v>0</v>
      </c>
      <c r="E46" s="138">
        <f>ROUND(((P$9-SUM(C$9:C45))*P$14/100)/12,0)</f>
        <v>0</v>
      </c>
      <c r="F46" s="137">
        <f t="shared" si="8"/>
        <v>0</v>
      </c>
      <c r="G46" s="423"/>
      <c r="H46" s="424"/>
      <c r="I46" s="134"/>
      <c r="J46" s="134"/>
      <c r="K46" s="134"/>
      <c r="L46" s="134"/>
      <c r="M46" s="133">
        <f t="shared" si="2"/>
        <v>0</v>
      </c>
      <c r="N46" s="113"/>
      <c r="X46" s="109"/>
      <c r="Y46" s="109"/>
      <c r="Z46" s="109"/>
      <c r="AA46" s="108"/>
    </row>
    <row r="47" spans="1:29" s="105" customFormat="1" ht="18" customHeight="1" x14ac:dyDescent="0.15">
      <c r="A47" s="142">
        <f t="shared" si="3"/>
        <v>0</v>
      </c>
      <c r="B47" s="141">
        <f t="shared" si="0"/>
        <v>0</v>
      </c>
      <c r="C47" s="140">
        <f>IF(($P$9-SUM($C$9:C46))&gt;0,$AA$9,0)</f>
        <v>0</v>
      </c>
      <c r="D47" s="139">
        <f>IF(($P$10-SUM($D$9:D46))&gt;0,$AA$10,0)</f>
        <v>0</v>
      </c>
      <c r="E47" s="138">
        <f>ROUND(((P$9-SUM(C$9:C46))*P$14/100)/12,0)</f>
        <v>0</v>
      </c>
      <c r="F47" s="137">
        <f t="shared" si="8"/>
        <v>0</v>
      </c>
      <c r="G47" s="423"/>
      <c r="H47" s="424"/>
      <c r="I47" s="134"/>
      <c r="J47" s="134"/>
      <c r="K47" s="134"/>
      <c r="L47" s="134"/>
      <c r="M47" s="133">
        <f t="shared" si="2"/>
        <v>0</v>
      </c>
      <c r="N47" s="113"/>
      <c r="X47" s="109"/>
      <c r="Y47" s="109"/>
      <c r="Z47" s="109"/>
      <c r="AA47" s="108"/>
    </row>
    <row r="48" spans="1:29" s="105" customFormat="1" ht="18" customHeight="1" x14ac:dyDescent="0.15">
      <c r="A48" s="142">
        <f t="shared" si="3"/>
        <v>0</v>
      </c>
      <c r="B48" s="141">
        <f t="shared" si="0"/>
        <v>0</v>
      </c>
      <c r="C48" s="140">
        <f>IF(($P$9-SUM($C$9:C47))&gt;0,$AA$9,0)</f>
        <v>0</v>
      </c>
      <c r="D48" s="139">
        <f>IF(($P$10-SUM($D$9:D47))&gt;0,$AA$10,0)</f>
        <v>0</v>
      </c>
      <c r="E48" s="138">
        <f>ROUND(((P$9-SUM(C$9:C47))*P$14/100)/12,0)</f>
        <v>0</v>
      </c>
      <c r="F48" s="137">
        <f t="shared" si="8"/>
        <v>0</v>
      </c>
      <c r="G48" s="423"/>
      <c r="H48" s="424"/>
      <c r="I48" s="134"/>
      <c r="J48" s="134"/>
      <c r="K48" s="134"/>
      <c r="L48" s="134"/>
      <c r="M48" s="133">
        <f t="shared" si="2"/>
        <v>0</v>
      </c>
      <c r="N48" s="113"/>
      <c r="X48" s="109"/>
      <c r="Y48" s="109"/>
      <c r="Z48" s="109"/>
      <c r="AA48" s="108"/>
    </row>
    <row r="49" spans="1:27" s="105" customFormat="1" ht="18" customHeight="1" x14ac:dyDescent="0.15">
      <c r="A49" s="142">
        <f t="shared" si="3"/>
        <v>0</v>
      </c>
      <c r="B49" s="141">
        <f t="shared" si="0"/>
        <v>0</v>
      </c>
      <c r="C49" s="140">
        <f>IF(($P$9-SUM($C$9:C48))&gt;0,$AA$9,0)</f>
        <v>0</v>
      </c>
      <c r="D49" s="139">
        <f>IF(($P$10-SUM($D$9:D48))&gt;0,$AA$10,0)</f>
        <v>0</v>
      </c>
      <c r="E49" s="138">
        <f>ROUND(((P$9-SUM(C$9:C48))*P$14/100)/12,0)</f>
        <v>0</v>
      </c>
      <c r="F49" s="137">
        <f t="shared" si="8"/>
        <v>0</v>
      </c>
      <c r="G49" s="423"/>
      <c r="H49" s="424"/>
      <c r="I49" s="134"/>
      <c r="J49" s="134"/>
      <c r="K49" s="134"/>
      <c r="L49" s="134"/>
      <c r="M49" s="133">
        <f t="shared" si="2"/>
        <v>0</v>
      </c>
      <c r="N49" s="113"/>
      <c r="X49" s="109"/>
      <c r="Y49" s="109"/>
      <c r="Z49" s="109"/>
      <c r="AA49" s="108"/>
    </row>
    <row r="50" spans="1:27" s="105" customFormat="1" ht="18" customHeight="1" x14ac:dyDescent="0.15">
      <c r="A50" s="142">
        <f t="shared" si="3"/>
        <v>0</v>
      </c>
      <c r="B50" s="141">
        <f t="shared" si="0"/>
        <v>0</v>
      </c>
      <c r="C50" s="140">
        <f>IF(($P$9-SUM($C$9:C49))&gt;0,$AA$9,0)</f>
        <v>0</v>
      </c>
      <c r="D50" s="139">
        <f>IF(($P$10-SUM($D$9:D49))&gt;0,$AA$10,0)</f>
        <v>0</v>
      </c>
      <c r="E50" s="138">
        <f>ROUND(((P$9-SUM(C$9:C49))*P$14/100)/12,0)</f>
        <v>0</v>
      </c>
      <c r="F50" s="137">
        <f t="shared" si="8"/>
        <v>0</v>
      </c>
      <c r="G50" s="423"/>
      <c r="H50" s="424"/>
      <c r="I50" s="134"/>
      <c r="J50" s="134"/>
      <c r="K50" s="134"/>
      <c r="L50" s="134"/>
      <c r="M50" s="133">
        <f t="shared" si="2"/>
        <v>0</v>
      </c>
      <c r="N50" s="113"/>
      <c r="X50" s="109"/>
      <c r="Y50" s="109"/>
      <c r="Z50" s="109"/>
      <c r="AA50" s="108"/>
    </row>
    <row r="51" spans="1:27" s="105" customFormat="1" ht="18" customHeight="1" x14ac:dyDescent="0.15">
      <c r="A51" s="142">
        <f t="shared" si="3"/>
        <v>0</v>
      </c>
      <c r="B51" s="141">
        <f t="shared" si="0"/>
        <v>0</v>
      </c>
      <c r="C51" s="140">
        <f>IF(($P$9-SUM($C$9:C50))&gt;0,$AA$9,0)</f>
        <v>0</v>
      </c>
      <c r="D51" s="139">
        <f>IF(($P$10-SUM($D$9:D50))&gt;0,$AA$10,0)</f>
        <v>0</v>
      </c>
      <c r="E51" s="138">
        <f>ROUND(((P$9-SUM(C$9:C50))*P$14/100)/12,0)</f>
        <v>0</v>
      </c>
      <c r="F51" s="137">
        <f t="shared" si="8"/>
        <v>0</v>
      </c>
      <c r="G51" s="423"/>
      <c r="H51" s="424"/>
      <c r="I51" s="134"/>
      <c r="J51" s="134"/>
      <c r="K51" s="134"/>
      <c r="L51" s="134"/>
      <c r="M51" s="133">
        <f t="shared" si="2"/>
        <v>0</v>
      </c>
      <c r="N51" s="113"/>
      <c r="X51" s="109"/>
      <c r="Y51" s="109"/>
      <c r="Z51" s="109"/>
      <c r="AA51" s="108"/>
    </row>
    <row r="52" spans="1:27" s="105" customFormat="1" ht="18" customHeight="1" x14ac:dyDescent="0.15">
      <c r="A52" s="142">
        <f t="shared" si="3"/>
        <v>0</v>
      </c>
      <c r="B52" s="141">
        <f t="shared" si="0"/>
        <v>0</v>
      </c>
      <c r="C52" s="140">
        <f>IF(($P$9-SUM($C$9:C51))&gt;0,$AA$9,0)</f>
        <v>0</v>
      </c>
      <c r="D52" s="139">
        <f>IF(($P$10-SUM($D$9:D51))&gt;0,$AA$10,0)</f>
        <v>0</v>
      </c>
      <c r="E52" s="138">
        <f>ROUND(((P$9-SUM(C$9:C51))*P$14/100)/12,0)</f>
        <v>0</v>
      </c>
      <c r="F52" s="137">
        <f t="shared" si="8"/>
        <v>0</v>
      </c>
      <c r="G52" s="423"/>
      <c r="H52" s="424"/>
      <c r="I52" s="134"/>
      <c r="J52" s="134"/>
      <c r="K52" s="134"/>
      <c r="L52" s="134"/>
      <c r="M52" s="133">
        <f t="shared" si="2"/>
        <v>0</v>
      </c>
      <c r="N52" s="113"/>
      <c r="X52" s="109"/>
      <c r="Y52" s="109"/>
      <c r="Z52" s="109"/>
      <c r="AA52" s="108"/>
    </row>
    <row r="53" spans="1:27" s="105" customFormat="1" ht="18" customHeight="1" x14ac:dyDescent="0.15">
      <c r="A53" s="142">
        <f t="shared" si="3"/>
        <v>0</v>
      </c>
      <c r="B53" s="141">
        <f t="shared" si="0"/>
        <v>0</v>
      </c>
      <c r="C53" s="140">
        <f>IF(($P$9-SUM($C$9:C52))&gt;0,$AA$9,0)</f>
        <v>0</v>
      </c>
      <c r="D53" s="139">
        <f>IF(($P$10-SUM($D$9:D52))&gt;0,$AA$10,0)</f>
        <v>0</v>
      </c>
      <c r="E53" s="138">
        <f>ROUND(((P$9-SUM(C$9:C52))*P$14/100)/12,0)</f>
        <v>0</v>
      </c>
      <c r="F53" s="137">
        <f t="shared" si="8"/>
        <v>0</v>
      </c>
      <c r="G53" s="423"/>
      <c r="H53" s="424"/>
      <c r="I53" s="134"/>
      <c r="J53" s="134"/>
      <c r="K53" s="134"/>
      <c r="L53" s="134"/>
      <c r="M53" s="133">
        <f t="shared" si="2"/>
        <v>0</v>
      </c>
      <c r="N53" s="113"/>
      <c r="X53" s="109"/>
      <c r="Y53" s="109"/>
      <c r="Z53" s="109"/>
      <c r="AA53" s="108"/>
    </row>
    <row r="54" spans="1:27" s="105" customFormat="1" ht="18" customHeight="1" x14ac:dyDescent="0.15">
      <c r="A54" s="142">
        <f t="shared" si="3"/>
        <v>0</v>
      </c>
      <c r="B54" s="141">
        <f t="shared" si="0"/>
        <v>0</v>
      </c>
      <c r="C54" s="140">
        <f>IF(($P$9-SUM($C$9:C53))&gt;0,$AA$9,0)</f>
        <v>0</v>
      </c>
      <c r="D54" s="139">
        <f>IF(($P$10-SUM($D$9:D53))&gt;0,$AA$10,0)</f>
        <v>0</v>
      </c>
      <c r="E54" s="138">
        <f>ROUND(((P$9-SUM(C$9:C53))*P$14/100)/12,0)</f>
        <v>0</v>
      </c>
      <c r="F54" s="137">
        <f t="shared" si="8"/>
        <v>0</v>
      </c>
      <c r="G54" s="144" t="s">
        <v>122</v>
      </c>
      <c r="H54" s="153">
        <f>SUM(F45:F56)</f>
        <v>0</v>
      </c>
      <c r="I54" s="134"/>
      <c r="J54" s="134"/>
      <c r="K54" s="134"/>
      <c r="L54" s="134"/>
      <c r="M54" s="133">
        <f t="shared" si="2"/>
        <v>0</v>
      </c>
      <c r="N54" s="113"/>
      <c r="X54" s="109"/>
      <c r="Y54" s="109"/>
      <c r="Z54" s="109"/>
      <c r="AA54" s="108"/>
    </row>
    <row r="55" spans="1:27" s="105" customFormat="1" ht="18" customHeight="1" x14ac:dyDescent="0.15">
      <c r="A55" s="142">
        <f t="shared" si="3"/>
        <v>0</v>
      </c>
      <c r="B55" s="141">
        <f t="shared" si="0"/>
        <v>0</v>
      </c>
      <c r="C55" s="140">
        <f>IF(($P$9-SUM($C$9:C54))&gt;0,$AA$9,0)</f>
        <v>0</v>
      </c>
      <c r="D55" s="139">
        <f>IF(($P$10-SUM($D$9:D54))&gt;0,$AA$10,0)</f>
        <v>0</v>
      </c>
      <c r="E55" s="138">
        <f>ROUND(((P$9-SUM(C$9:C54))*P$14/100)/12,0)</f>
        <v>0</v>
      </c>
      <c r="F55" s="137">
        <f t="shared" si="8"/>
        <v>0</v>
      </c>
      <c r="G55" s="136" t="s">
        <v>121</v>
      </c>
      <c r="H55" s="135">
        <f>SUM(B45:B56)</f>
        <v>0</v>
      </c>
      <c r="I55" s="134"/>
      <c r="J55" s="134"/>
      <c r="K55" s="134"/>
      <c r="L55" s="134"/>
      <c r="M55" s="133">
        <f t="shared" si="2"/>
        <v>0</v>
      </c>
      <c r="N55" s="113"/>
      <c r="X55" s="109"/>
      <c r="Y55" s="109"/>
      <c r="Z55" s="109"/>
      <c r="AA55" s="108"/>
    </row>
    <row r="56" spans="1:27" s="105" customFormat="1" ht="18" customHeight="1" x14ac:dyDescent="0.15">
      <c r="A56" s="132">
        <f t="shared" si="3"/>
        <v>0</v>
      </c>
      <c r="B56" s="131">
        <f t="shared" si="0"/>
        <v>0</v>
      </c>
      <c r="C56" s="130">
        <f>IF(($P$9-SUM($C$9:C55))&gt;0,$AA$9,0)</f>
        <v>0</v>
      </c>
      <c r="D56" s="129">
        <f>IF(($P$10-SUM($D$9:D55))&gt;0,$AA$10,0)</f>
        <v>0</v>
      </c>
      <c r="E56" s="128">
        <f>ROUND(((P$9-SUM(C$9:C55))*P$14/100)/12,0)</f>
        <v>0</v>
      </c>
      <c r="F56" s="127">
        <f t="shared" si="8"/>
        <v>0</v>
      </c>
      <c r="G56" s="126" t="s">
        <v>120</v>
      </c>
      <c r="H56" s="125">
        <f>SUM(E45:E56)</f>
        <v>0</v>
      </c>
      <c r="I56" s="124"/>
      <c r="J56" s="124"/>
      <c r="K56" s="124"/>
      <c r="L56" s="124"/>
      <c r="M56" s="123">
        <f t="shared" si="2"/>
        <v>0</v>
      </c>
      <c r="N56" s="113"/>
      <c r="X56" s="109"/>
      <c r="Y56" s="109"/>
      <c r="Z56" s="109"/>
      <c r="AA56" s="108"/>
    </row>
    <row r="57" spans="1:27" s="105" customFormat="1" ht="18" customHeight="1" x14ac:dyDescent="0.15">
      <c r="A57" s="152">
        <f t="shared" si="3"/>
        <v>0</v>
      </c>
      <c r="B57" s="151">
        <f t="shared" si="0"/>
        <v>0</v>
      </c>
      <c r="C57" s="150">
        <f>IF(($P$9-SUM($C$9:C56))&gt;0,$AA$9,0)</f>
        <v>0</v>
      </c>
      <c r="D57" s="149">
        <f>IF(($P$10-SUM($D$9:D56))&gt;0,$AA$10,0)</f>
        <v>0</v>
      </c>
      <c r="E57" s="154">
        <f>ROUND(((P$9-SUM(C$9:C56))*P$14/100)/12,0)</f>
        <v>0</v>
      </c>
      <c r="F57" s="147">
        <f t="shared" si="8"/>
        <v>0</v>
      </c>
      <c r="G57" s="421" t="s">
        <v>157</v>
      </c>
      <c r="H57" s="422"/>
      <c r="I57" s="146"/>
      <c r="J57" s="146"/>
      <c r="K57" s="146"/>
      <c r="L57" s="146"/>
      <c r="M57" s="145">
        <f t="shared" si="2"/>
        <v>0</v>
      </c>
      <c r="N57" s="113"/>
      <c r="X57" s="109"/>
      <c r="Y57" s="109"/>
      <c r="Z57" s="109"/>
      <c r="AA57" s="108"/>
    </row>
    <row r="58" spans="1:27" s="105" customFormat="1" ht="18" customHeight="1" x14ac:dyDescent="0.15">
      <c r="A58" s="142">
        <f t="shared" si="3"/>
        <v>0</v>
      </c>
      <c r="B58" s="141">
        <f t="shared" si="0"/>
        <v>0</v>
      </c>
      <c r="C58" s="140">
        <f>IF(($P$9-SUM($C$9:C57))&gt;0,$AA$9,0)</f>
        <v>0</v>
      </c>
      <c r="D58" s="139">
        <f>IF(($P$10-SUM($D$9:D57))&gt;0,$AA$10,0)</f>
        <v>0</v>
      </c>
      <c r="E58" s="138">
        <f>ROUND(((P$9-SUM(C$9:C57))*P$14/100)/12,0)</f>
        <v>0</v>
      </c>
      <c r="F58" s="137">
        <f t="shared" si="8"/>
        <v>0</v>
      </c>
      <c r="G58" s="423"/>
      <c r="H58" s="424"/>
      <c r="I58" s="134"/>
      <c r="J58" s="134"/>
      <c r="K58" s="134"/>
      <c r="L58" s="134"/>
      <c r="M58" s="133">
        <f t="shared" si="2"/>
        <v>0</v>
      </c>
      <c r="N58" s="113"/>
      <c r="X58" s="109"/>
      <c r="Y58" s="109"/>
      <c r="Z58" s="109"/>
      <c r="AA58" s="108"/>
    </row>
    <row r="59" spans="1:27" s="105" customFormat="1" ht="18" customHeight="1" x14ac:dyDescent="0.15">
      <c r="A59" s="142">
        <f t="shared" si="3"/>
        <v>0</v>
      </c>
      <c r="B59" s="141">
        <f t="shared" si="0"/>
        <v>0</v>
      </c>
      <c r="C59" s="140">
        <f>IF(($P$9-SUM($C$9:C58))&gt;0,$AA$9,0)</f>
        <v>0</v>
      </c>
      <c r="D59" s="139">
        <f>IF(($P$10-SUM($D$9:D58))&gt;0,$AA$10,0)</f>
        <v>0</v>
      </c>
      <c r="E59" s="138">
        <f>ROUND(((P$9-SUM(C$9:C58))*P$14/100)/12,0)</f>
        <v>0</v>
      </c>
      <c r="F59" s="137">
        <f t="shared" si="8"/>
        <v>0</v>
      </c>
      <c r="G59" s="423"/>
      <c r="H59" s="424"/>
      <c r="I59" s="134"/>
      <c r="J59" s="134"/>
      <c r="K59" s="134"/>
      <c r="L59" s="134"/>
      <c r="M59" s="133">
        <f t="shared" si="2"/>
        <v>0</v>
      </c>
      <c r="N59" s="113"/>
      <c r="X59" s="109"/>
      <c r="Y59" s="109"/>
      <c r="Z59" s="109"/>
      <c r="AA59" s="108"/>
    </row>
    <row r="60" spans="1:27" s="105" customFormat="1" ht="18" customHeight="1" x14ac:dyDescent="0.15">
      <c r="A60" s="142">
        <f t="shared" si="3"/>
        <v>0</v>
      </c>
      <c r="B60" s="141">
        <f t="shared" si="0"/>
        <v>0</v>
      </c>
      <c r="C60" s="140">
        <f>IF(($P$9-SUM($C$9:C59))&gt;0,$AA$9,0)</f>
        <v>0</v>
      </c>
      <c r="D60" s="139">
        <f>IF(($P$10-SUM($D$9:D59))&gt;0,$AA$10,0)</f>
        <v>0</v>
      </c>
      <c r="E60" s="138">
        <f>ROUND(((P$9-SUM(C$9:C59))*P$14/100)/12,0)</f>
        <v>0</v>
      </c>
      <c r="F60" s="137">
        <f t="shared" si="8"/>
        <v>0</v>
      </c>
      <c r="G60" s="423"/>
      <c r="H60" s="424"/>
      <c r="I60" s="134"/>
      <c r="J60" s="134"/>
      <c r="K60" s="134"/>
      <c r="L60" s="134"/>
      <c r="M60" s="133">
        <f t="shared" si="2"/>
        <v>0</v>
      </c>
      <c r="N60" s="113"/>
      <c r="X60" s="109"/>
      <c r="Y60" s="109"/>
      <c r="Z60" s="109"/>
      <c r="AA60" s="108"/>
    </row>
    <row r="61" spans="1:27" s="105" customFormat="1" ht="18" customHeight="1" x14ac:dyDescent="0.15">
      <c r="A61" s="142">
        <f t="shared" si="3"/>
        <v>0</v>
      </c>
      <c r="B61" s="141">
        <f t="shared" si="0"/>
        <v>0</v>
      </c>
      <c r="C61" s="140">
        <f>IF(($P$9-SUM($C$9:C60))&gt;0,$AA$9,0)</f>
        <v>0</v>
      </c>
      <c r="D61" s="139">
        <f>IF(($P$10-SUM($D$9:D60))&gt;0,$AA$10,0)</f>
        <v>0</v>
      </c>
      <c r="E61" s="138">
        <f>ROUND(((P$9-SUM(C$9:C60))*P$14/100)/12,0)</f>
        <v>0</v>
      </c>
      <c r="F61" s="137">
        <f t="shared" si="8"/>
        <v>0</v>
      </c>
      <c r="G61" s="423"/>
      <c r="H61" s="424"/>
      <c r="I61" s="134"/>
      <c r="J61" s="134"/>
      <c r="K61" s="134"/>
      <c r="L61" s="134"/>
      <c r="M61" s="133">
        <f t="shared" si="2"/>
        <v>0</v>
      </c>
      <c r="N61" s="113"/>
      <c r="X61" s="109"/>
      <c r="Y61" s="109"/>
      <c r="Z61" s="109"/>
      <c r="AA61" s="108"/>
    </row>
    <row r="62" spans="1:27" s="105" customFormat="1" ht="18" customHeight="1" x14ac:dyDescent="0.15">
      <c r="A62" s="142">
        <f t="shared" si="3"/>
        <v>0</v>
      </c>
      <c r="B62" s="141">
        <f t="shared" si="0"/>
        <v>0</v>
      </c>
      <c r="C62" s="140">
        <f>IF(($P$9-SUM($C$9:C61))&gt;0,$AA$9,0)</f>
        <v>0</v>
      </c>
      <c r="D62" s="139">
        <f>IF(($P$10-SUM($D$9:D61))&gt;0,$AA$10,0)</f>
        <v>0</v>
      </c>
      <c r="E62" s="138">
        <f>ROUND(((P$9-SUM(C$9:C61))*P$14/100)/12,0)</f>
        <v>0</v>
      </c>
      <c r="F62" s="137">
        <f t="shared" si="8"/>
        <v>0</v>
      </c>
      <c r="G62" s="423"/>
      <c r="H62" s="424"/>
      <c r="I62" s="134"/>
      <c r="J62" s="134"/>
      <c r="K62" s="134"/>
      <c r="L62" s="134"/>
      <c r="M62" s="133">
        <f t="shared" si="2"/>
        <v>0</v>
      </c>
      <c r="N62" s="113"/>
      <c r="X62" s="109"/>
      <c r="Y62" s="109"/>
      <c r="Z62" s="109"/>
      <c r="AA62" s="108"/>
    </row>
    <row r="63" spans="1:27" s="105" customFormat="1" ht="18" customHeight="1" x14ac:dyDescent="0.15">
      <c r="A63" s="142">
        <f t="shared" si="3"/>
        <v>0</v>
      </c>
      <c r="B63" s="141">
        <f t="shared" si="0"/>
        <v>0</v>
      </c>
      <c r="C63" s="140">
        <f>IF(($P$9-SUM($C$9:C62))&gt;0,$AA$9,0)</f>
        <v>0</v>
      </c>
      <c r="D63" s="139">
        <f>IF(($P$10-SUM($D$9:D62))&gt;0,$AA$10,0)</f>
        <v>0</v>
      </c>
      <c r="E63" s="138">
        <f>ROUND(((P$9-SUM(C$9:C62))*P$14/100)/12,0)</f>
        <v>0</v>
      </c>
      <c r="F63" s="137">
        <f t="shared" si="8"/>
        <v>0</v>
      </c>
      <c r="G63" s="423"/>
      <c r="H63" s="424"/>
      <c r="I63" s="134"/>
      <c r="J63" s="134"/>
      <c r="K63" s="134"/>
      <c r="L63" s="134"/>
      <c r="M63" s="133">
        <f t="shared" si="2"/>
        <v>0</v>
      </c>
      <c r="N63" s="113"/>
      <c r="X63" s="109"/>
      <c r="Y63" s="109"/>
      <c r="Z63" s="109"/>
      <c r="AA63" s="108"/>
    </row>
    <row r="64" spans="1:27" s="105" customFormat="1" ht="18" customHeight="1" x14ac:dyDescent="0.15">
      <c r="A64" s="142">
        <f t="shared" si="3"/>
        <v>0</v>
      </c>
      <c r="B64" s="141">
        <f t="shared" si="0"/>
        <v>0</v>
      </c>
      <c r="C64" s="140">
        <f>IF(($P$9-SUM($C$9:C63))&gt;0,$AA$9,0)</f>
        <v>0</v>
      </c>
      <c r="D64" s="139">
        <f>IF(($P$10-SUM($D$9:D63))&gt;0,$AA$10,0)</f>
        <v>0</v>
      </c>
      <c r="E64" s="138">
        <f>ROUND(((P$9-SUM(C$9:C63))*P$14/100)/12,0)</f>
        <v>0</v>
      </c>
      <c r="F64" s="137">
        <f t="shared" si="8"/>
        <v>0</v>
      </c>
      <c r="G64" s="423"/>
      <c r="H64" s="424"/>
      <c r="I64" s="134"/>
      <c r="J64" s="134"/>
      <c r="K64" s="134"/>
      <c r="L64" s="134"/>
      <c r="M64" s="133">
        <f t="shared" si="2"/>
        <v>0</v>
      </c>
      <c r="N64" s="113"/>
      <c r="X64" s="109"/>
      <c r="Y64" s="109"/>
      <c r="Z64" s="109"/>
      <c r="AA64" s="108"/>
    </row>
    <row r="65" spans="1:27" s="105" customFormat="1" ht="18" customHeight="1" x14ac:dyDescent="0.15">
      <c r="A65" s="142">
        <f t="shared" si="3"/>
        <v>0</v>
      </c>
      <c r="B65" s="141">
        <f t="shared" si="0"/>
        <v>0</v>
      </c>
      <c r="C65" s="140">
        <f>IF(($P$9-SUM($C$9:C64))&gt;0,$AA$9,0)</f>
        <v>0</v>
      </c>
      <c r="D65" s="139">
        <f>IF(($P$10-SUM($D$9:D64))&gt;0,$AA$10,0)</f>
        <v>0</v>
      </c>
      <c r="E65" s="138">
        <f>ROUND(((P$9-SUM(C$9:C64))*P$14/100)/12,0)</f>
        <v>0</v>
      </c>
      <c r="F65" s="137">
        <f t="shared" si="8"/>
        <v>0</v>
      </c>
      <c r="G65" s="423"/>
      <c r="H65" s="424"/>
      <c r="I65" s="134"/>
      <c r="J65" s="134"/>
      <c r="K65" s="134"/>
      <c r="L65" s="134"/>
      <c r="M65" s="133">
        <f t="shared" si="2"/>
        <v>0</v>
      </c>
      <c r="N65" s="113"/>
      <c r="X65" s="109"/>
      <c r="Y65" s="109"/>
      <c r="Z65" s="109"/>
      <c r="AA65" s="108"/>
    </row>
    <row r="66" spans="1:27" s="105" customFormat="1" ht="18" customHeight="1" x14ac:dyDescent="0.15">
      <c r="A66" s="142">
        <f t="shared" si="3"/>
        <v>0</v>
      </c>
      <c r="B66" s="141">
        <f t="shared" si="0"/>
        <v>0</v>
      </c>
      <c r="C66" s="140">
        <f>IF(($P$9-SUM($C$9:C65))&gt;0,$AA$9,0)</f>
        <v>0</v>
      </c>
      <c r="D66" s="139">
        <f>IF(($P$10-SUM($D$9:D65))&gt;0,$AA$10,0)</f>
        <v>0</v>
      </c>
      <c r="E66" s="138">
        <f>ROUND(((P$9-SUM(C$9:C65))*P$14/100)/12,0)</f>
        <v>0</v>
      </c>
      <c r="F66" s="137">
        <f t="shared" si="8"/>
        <v>0</v>
      </c>
      <c r="G66" s="144" t="s">
        <v>122</v>
      </c>
      <c r="H66" s="153">
        <f>SUM(F57:F68)</f>
        <v>0</v>
      </c>
      <c r="I66" s="134"/>
      <c r="J66" s="134"/>
      <c r="K66" s="134"/>
      <c r="L66" s="134"/>
      <c r="M66" s="133">
        <f t="shared" si="2"/>
        <v>0</v>
      </c>
      <c r="N66" s="113"/>
      <c r="X66" s="109"/>
      <c r="Y66" s="109"/>
      <c r="Z66" s="109"/>
      <c r="AA66" s="108"/>
    </row>
    <row r="67" spans="1:27" s="105" customFormat="1" ht="18" customHeight="1" x14ac:dyDescent="0.15">
      <c r="A67" s="142">
        <f t="shared" si="3"/>
        <v>0</v>
      </c>
      <c r="B67" s="141">
        <f t="shared" si="0"/>
        <v>0</v>
      </c>
      <c r="C67" s="140">
        <f>IF(($P$9-SUM($C$9:C66))&gt;0,$AA$9,0)</f>
        <v>0</v>
      </c>
      <c r="D67" s="139">
        <f>IF(($P$10-SUM($D$9:D66))&gt;0,$AA$10,0)</f>
        <v>0</v>
      </c>
      <c r="E67" s="138">
        <f>ROUND(((P$9-SUM(C$9:C66))*P$14/100)/12,0)</f>
        <v>0</v>
      </c>
      <c r="F67" s="137">
        <f t="shared" si="8"/>
        <v>0</v>
      </c>
      <c r="G67" s="136" t="s">
        <v>121</v>
      </c>
      <c r="H67" s="135">
        <f>SUM(B57:B68)</f>
        <v>0</v>
      </c>
      <c r="I67" s="134"/>
      <c r="J67" s="134"/>
      <c r="K67" s="134"/>
      <c r="L67" s="134"/>
      <c r="M67" s="133">
        <f t="shared" si="2"/>
        <v>0</v>
      </c>
      <c r="N67" s="113"/>
      <c r="X67" s="109"/>
      <c r="Y67" s="109"/>
      <c r="Z67" s="109"/>
      <c r="AA67" s="108"/>
    </row>
    <row r="68" spans="1:27" s="105" customFormat="1" ht="18" customHeight="1" x14ac:dyDescent="0.15">
      <c r="A68" s="132">
        <f t="shared" si="3"/>
        <v>0</v>
      </c>
      <c r="B68" s="131">
        <f t="shared" si="0"/>
        <v>0</v>
      </c>
      <c r="C68" s="130">
        <f>IF(($P$9-SUM($C$9:C67))&gt;0,$AA$9,0)</f>
        <v>0</v>
      </c>
      <c r="D68" s="129">
        <f>IF(($P$10-SUM($D$9:D67))&gt;0,$AA$10,0)</f>
        <v>0</v>
      </c>
      <c r="E68" s="128">
        <f>ROUND(((P$9-SUM(C$9:C67))*P$14/100)/12,0)</f>
        <v>0</v>
      </c>
      <c r="F68" s="127">
        <f t="shared" si="8"/>
        <v>0</v>
      </c>
      <c r="G68" s="126" t="s">
        <v>120</v>
      </c>
      <c r="H68" s="125">
        <f>SUM(E57:E68)</f>
        <v>0</v>
      </c>
      <c r="I68" s="124"/>
      <c r="J68" s="124"/>
      <c r="K68" s="124"/>
      <c r="L68" s="124"/>
      <c r="M68" s="123">
        <f t="shared" si="2"/>
        <v>0</v>
      </c>
      <c r="N68" s="113"/>
      <c r="X68" s="109"/>
      <c r="Y68" s="109"/>
      <c r="Z68" s="109"/>
      <c r="AA68" s="108"/>
    </row>
    <row r="69" spans="1:27" s="105" customFormat="1" ht="18" customHeight="1" x14ac:dyDescent="0.15">
      <c r="A69" s="152">
        <f t="shared" si="3"/>
        <v>0</v>
      </c>
      <c r="B69" s="151">
        <f t="shared" si="0"/>
        <v>0</v>
      </c>
      <c r="C69" s="150">
        <f>IF(($P$9-SUM($C$9:C68))&gt;0,$AA$9,0)</f>
        <v>0</v>
      </c>
      <c r="D69" s="149">
        <f>IF(($P$10-SUM($D$9:D68))&gt;0,$AA$10,0)</f>
        <v>0</v>
      </c>
      <c r="E69" s="154">
        <f>ROUND(((P$9-SUM(C$9:C68))*P$14/100)/12,0)</f>
        <v>0</v>
      </c>
      <c r="F69" s="147">
        <f t="shared" si="8"/>
        <v>0</v>
      </c>
      <c r="G69" s="421" t="s">
        <v>156</v>
      </c>
      <c r="H69" s="422"/>
      <c r="I69" s="146"/>
      <c r="J69" s="146"/>
      <c r="K69" s="146"/>
      <c r="L69" s="146"/>
      <c r="M69" s="145">
        <f t="shared" si="2"/>
        <v>0</v>
      </c>
      <c r="N69" s="113"/>
      <c r="X69" s="109"/>
      <c r="Y69" s="109"/>
      <c r="Z69" s="109"/>
      <c r="AA69" s="108"/>
    </row>
    <row r="70" spans="1:27" s="105" customFormat="1" ht="18" customHeight="1" x14ac:dyDescent="0.15">
      <c r="A70" s="142">
        <f t="shared" si="3"/>
        <v>0</v>
      </c>
      <c r="B70" s="141">
        <f t="shared" si="0"/>
        <v>0</v>
      </c>
      <c r="C70" s="140">
        <f>IF(($P$9-SUM($C$9:C69))&gt;0,$AA$9,0)</f>
        <v>0</v>
      </c>
      <c r="D70" s="139">
        <f>IF(($P$10-SUM($D$9:D69))&gt;0,$AA$10,0)</f>
        <v>0</v>
      </c>
      <c r="E70" s="138">
        <f>ROUND(((P$9-SUM(C$9:C69))*P$14/100)/12,0)</f>
        <v>0</v>
      </c>
      <c r="F70" s="137">
        <f t="shared" si="8"/>
        <v>0</v>
      </c>
      <c r="G70" s="423"/>
      <c r="H70" s="424"/>
      <c r="I70" s="134"/>
      <c r="J70" s="134"/>
      <c r="K70" s="134"/>
      <c r="L70" s="134"/>
      <c r="M70" s="133">
        <f t="shared" si="2"/>
        <v>0</v>
      </c>
      <c r="N70" s="113"/>
      <c r="X70" s="109"/>
      <c r="Y70" s="109"/>
      <c r="Z70" s="109"/>
      <c r="AA70" s="108"/>
    </row>
    <row r="71" spans="1:27" s="105" customFormat="1" ht="18" customHeight="1" x14ac:dyDescent="0.15">
      <c r="A71" s="142">
        <f t="shared" si="3"/>
        <v>0</v>
      </c>
      <c r="B71" s="141">
        <f t="shared" si="0"/>
        <v>0</v>
      </c>
      <c r="C71" s="140">
        <f>IF(($P$9-SUM($C$9:C70))&gt;0,$AA$9,0)</f>
        <v>0</v>
      </c>
      <c r="D71" s="139">
        <f>IF(($P$10-SUM($D$9:D70))&gt;0,$AA$10,0)</f>
        <v>0</v>
      </c>
      <c r="E71" s="138">
        <f>ROUND(((P$9-SUM(C$9:C70))*P$14/100)/12,0)</f>
        <v>0</v>
      </c>
      <c r="F71" s="137">
        <f t="shared" si="8"/>
        <v>0</v>
      </c>
      <c r="G71" s="423"/>
      <c r="H71" s="424"/>
      <c r="I71" s="134"/>
      <c r="J71" s="134"/>
      <c r="K71" s="134"/>
      <c r="L71" s="134"/>
      <c r="M71" s="133">
        <f t="shared" si="2"/>
        <v>0</v>
      </c>
      <c r="N71" s="113"/>
      <c r="X71" s="109"/>
      <c r="Y71" s="109"/>
      <c r="Z71" s="109"/>
      <c r="AA71" s="108"/>
    </row>
    <row r="72" spans="1:27" s="105" customFormat="1" ht="18" customHeight="1" x14ac:dyDescent="0.15">
      <c r="A72" s="142">
        <f t="shared" si="3"/>
        <v>0</v>
      </c>
      <c r="B72" s="141">
        <f t="shared" si="0"/>
        <v>0</v>
      </c>
      <c r="C72" s="140">
        <f>IF(($P$9-SUM($C$9:C71))&gt;0,$AA$9,0)</f>
        <v>0</v>
      </c>
      <c r="D72" s="139">
        <f>IF(($P$10-SUM($D$9:D71))&gt;0,$AA$10,0)</f>
        <v>0</v>
      </c>
      <c r="E72" s="138">
        <f>ROUND(((P$9-SUM(C$9:C71))*P$14/100)/12,0)</f>
        <v>0</v>
      </c>
      <c r="F72" s="137">
        <f t="shared" si="8"/>
        <v>0</v>
      </c>
      <c r="G72" s="423"/>
      <c r="H72" s="424"/>
      <c r="I72" s="134"/>
      <c r="J72" s="134"/>
      <c r="K72" s="134"/>
      <c r="L72" s="134"/>
      <c r="M72" s="133">
        <f t="shared" si="2"/>
        <v>0</v>
      </c>
      <c r="N72" s="113"/>
      <c r="X72" s="109"/>
      <c r="Y72" s="109"/>
      <c r="Z72" s="109"/>
      <c r="AA72" s="108"/>
    </row>
    <row r="73" spans="1:27" s="105" customFormat="1" ht="18" customHeight="1" x14ac:dyDescent="0.15">
      <c r="A73" s="142">
        <f t="shared" si="3"/>
        <v>0</v>
      </c>
      <c r="B73" s="141">
        <f t="shared" ref="B73:B136" si="9">SUM(C73:D73)</f>
        <v>0</v>
      </c>
      <c r="C73" s="140">
        <f>IF(($P$9-SUM($C$9:C72))&gt;0,$AA$9,0)</f>
        <v>0</v>
      </c>
      <c r="D73" s="139">
        <f>IF(($P$10-SUM($D$9:D72))&gt;0,$AA$10,0)</f>
        <v>0</v>
      </c>
      <c r="E73" s="138">
        <f>ROUND(((P$9-SUM(C$9:C72))*P$14/100)/12,0)</f>
        <v>0</v>
      </c>
      <c r="F73" s="137">
        <f t="shared" ref="F73:F104" si="10">B73+E73</f>
        <v>0</v>
      </c>
      <c r="G73" s="423"/>
      <c r="H73" s="424"/>
      <c r="I73" s="134"/>
      <c r="J73" s="134"/>
      <c r="K73" s="134"/>
      <c r="L73" s="134"/>
      <c r="M73" s="133">
        <f t="shared" ref="M73:M136" si="11">SUM(I73:L73)</f>
        <v>0</v>
      </c>
      <c r="N73" s="113"/>
      <c r="X73" s="109"/>
      <c r="Y73" s="109"/>
      <c r="Z73" s="109"/>
      <c r="AA73" s="108"/>
    </row>
    <row r="74" spans="1:27" s="105" customFormat="1" ht="18" customHeight="1" x14ac:dyDescent="0.15">
      <c r="A74" s="142">
        <f t="shared" ref="A74:A137" si="12">IF(F74&gt;0,A73+1,0)</f>
        <v>0</v>
      </c>
      <c r="B74" s="141">
        <f t="shared" si="9"/>
        <v>0</v>
      </c>
      <c r="C74" s="140">
        <f>IF(($P$9-SUM($C$9:C73))&gt;0,$AA$9,0)</f>
        <v>0</v>
      </c>
      <c r="D74" s="139">
        <f>IF(($P$10-SUM($D$9:D73))&gt;0,$AA$10,0)</f>
        <v>0</v>
      </c>
      <c r="E74" s="138">
        <f>ROUND(((P$9-SUM(C$9:C73))*P$14/100)/12,0)</f>
        <v>0</v>
      </c>
      <c r="F74" s="137">
        <f t="shared" si="10"/>
        <v>0</v>
      </c>
      <c r="G74" s="423"/>
      <c r="H74" s="424"/>
      <c r="I74" s="134"/>
      <c r="J74" s="134"/>
      <c r="K74" s="134"/>
      <c r="L74" s="134"/>
      <c r="M74" s="133">
        <f t="shared" si="11"/>
        <v>0</v>
      </c>
      <c r="N74" s="113"/>
      <c r="X74" s="109"/>
      <c r="Y74" s="109"/>
      <c r="Z74" s="109"/>
      <c r="AA74" s="108"/>
    </row>
    <row r="75" spans="1:27" s="105" customFormat="1" ht="18" customHeight="1" x14ac:dyDescent="0.15">
      <c r="A75" s="142">
        <f t="shared" si="12"/>
        <v>0</v>
      </c>
      <c r="B75" s="141">
        <f t="shared" si="9"/>
        <v>0</v>
      </c>
      <c r="C75" s="140">
        <f>IF(($P$9-SUM($C$9:C74))&gt;0,$AA$9,0)</f>
        <v>0</v>
      </c>
      <c r="D75" s="139">
        <f>IF(($P$10-SUM($D$9:D74))&gt;0,$AA$10,0)</f>
        <v>0</v>
      </c>
      <c r="E75" s="138">
        <f>ROUND(((P$9-SUM(C$9:C74))*P$14/100)/12,0)</f>
        <v>0</v>
      </c>
      <c r="F75" s="137">
        <f t="shared" si="10"/>
        <v>0</v>
      </c>
      <c r="G75" s="423"/>
      <c r="H75" s="424"/>
      <c r="I75" s="134"/>
      <c r="J75" s="134"/>
      <c r="K75" s="134"/>
      <c r="L75" s="134"/>
      <c r="M75" s="133">
        <f t="shared" si="11"/>
        <v>0</v>
      </c>
      <c r="N75" s="113"/>
      <c r="X75" s="109"/>
      <c r="Y75" s="109"/>
      <c r="Z75" s="109"/>
      <c r="AA75" s="108"/>
    </row>
    <row r="76" spans="1:27" s="105" customFormat="1" ht="18" customHeight="1" x14ac:dyDescent="0.15">
      <c r="A76" s="142">
        <f t="shared" si="12"/>
        <v>0</v>
      </c>
      <c r="B76" s="141">
        <f t="shared" si="9"/>
        <v>0</v>
      </c>
      <c r="C76" s="140">
        <f>IF(($P$9-SUM($C$9:C75))&gt;0,$AA$9,0)</f>
        <v>0</v>
      </c>
      <c r="D76" s="139">
        <f>IF(($P$10-SUM($D$9:D75))&gt;0,$AA$10,0)</f>
        <v>0</v>
      </c>
      <c r="E76" s="138">
        <f>ROUND(((P$9-SUM(C$9:C75))*P$14/100)/12,0)</f>
        <v>0</v>
      </c>
      <c r="F76" s="137">
        <f t="shared" si="10"/>
        <v>0</v>
      </c>
      <c r="G76" s="423"/>
      <c r="H76" s="424"/>
      <c r="I76" s="134"/>
      <c r="J76" s="134"/>
      <c r="K76" s="134"/>
      <c r="L76" s="134"/>
      <c r="M76" s="133">
        <f t="shared" si="11"/>
        <v>0</v>
      </c>
      <c r="N76" s="113"/>
      <c r="X76" s="109"/>
      <c r="Y76" s="109"/>
      <c r="Z76" s="109"/>
      <c r="AA76" s="108"/>
    </row>
    <row r="77" spans="1:27" s="105" customFormat="1" ht="18" customHeight="1" x14ac:dyDescent="0.15">
      <c r="A77" s="142">
        <f t="shared" si="12"/>
        <v>0</v>
      </c>
      <c r="B77" s="141">
        <f t="shared" si="9"/>
        <v>0</v>
      </c>
      <c r="C77" s="140">
        <f>IF(($P$9-SUM($C$9:C76))&gt;0,$AA$9,0)</f>
        <v>0</v>
      </c>
      <c r="D77" s="139">
        <f>IF(($P$10-SUM($D$9:D76))&gt;0,$AA$10,0)</f>
        <v>0</v>
      </c>
      <c r="E77" s="138">
        <f>ROUND(((P$9-SUM(C$9:C76))*P$14/100)/12,0)</f>
        <v>0</v>
      </c>
      <c r="F77" s="137">
        <f t="shared" si="10"/>
        <v>0</v>
      </c>
      <c r="G77" s="423"/>
      <c r="H77" s="424"/>
      <c r="I77" s="134"/>
      <c r="J77" s="134"/>
      <c r="K77" s="134"/>
      <c r="L77" s="134"/>
      <c r="M77" s="133">
        <f t="shared" si="11"/>
        <v>0</v>
      </c>
      <c r="N77" s="113"/>
      <c r="X77" s="109"/>
      <c r="Y77" s="109"/>
      <c r="Z77" s="109"/>
      <c r="AA77" s="108"/>
    </row>
    <row r="78" spans="1:27" s="105" customFormat="1" ht="18" customHeight="1" x14ac:dyDescent="0.15">
      <c r="A78" s="142">
        <f t="shared" si="12"/>
        <v>0</v>
      </c>
      <c r="B78" s="141">
        <f t="shared" si="9"/>
        <v>0</v>
      </c>
      <c r="C78" s="140">
        <f>IF(($P$9-SUM($C$9:C77))&gt;0,$AA$9,0)</f>
        <v>0</v>
      </c>
      <c r="D78" s="139">
        <f>IF(($P$10-SUM($D$9:D77))&gt;0,$AA$10,0)</f>
        <v>0</v>
      </c>
      <c r="E78" s="138">
        <f>ROUND(((P$9-SUM(C$9:C77))*P$14/100)/12,0)</f>
        <v>0</v>
      </c>
      <c r="F78" s="137">
        <f t="shared" si="10"/>
        <v>0</v>
      </c>
      <c r="G78" s="144" t="s">
        <v>122</v>
      </c>
      <c r="H78" s="153">
        <f>SUM(F69:F80)</f>
        <v>0</v>
      </c>
      <c r="I78" s="134"/>
      <c r="J78" s="134"/>
      <c r="K78" s="134"/>
      <c r="L78" s="134"/>
      <c r="M78" s="133">
        <f t="shared" si="11"/>
        <v>0</v>
      </c>
      <c r="N78" s="113"/>
      <c r="X78" s="109"/>
      <c r="Y78" s="109"/>
      <c r="Z78" s="109"/>
      <c r="AA78" s="108"/>
    </row>
    <row r="79" spans="1:27" s="105" customFormat="1" ht="18" customHeight="1" x14ac:dyDescent="0.15">
      <c r="A79" s="142">
        <f t="shared" si="12"/>
        <v>0</v>
      </c>
      <c r="B79" s="141">
        <f t="shared" si="9"/>
        <v>0</v>
      </c>
      <c r="C79" s="140">
        <f>IF(($P$9-SUM($C$9:C78))&gt;0,$AA$9,0)</f>
        <v>0</v>
      </c>
      <c r="D79" s="139">
        <f>IF(($P$10-SUM($D$9:D78))&gt;0,$AA$10,0)</f>
        <v>0</v>
      </c>
      <c r="E79" s="138">
        <f>ROUND(((P$9-SUM(C$9:C78))*P$14/100)/12,0)</f>
        <v>0</v>
      </c>
      <c r="F79" s="137">
        <f t="shared" si="10"/>
        <v>0</v>
      </c>
      <c r="G79" s="136" t="s">
        <v>121</v>
      </c>
      <c r="H79" s="135">
        <f>SUM(B69:B80)</f>
        <v>0</v>
      </c>
      <c r="I79" s="134"/>
      <c r="J79" s="134"/>
      <c r="K79" s="134"/>
      <c r="L79" s="134"/>
      <c r="M79" s="133">
        <f t="shared" si="11"/>
        <v>0</v>
      </c>
      <c r="N79" s="113"/>
      <c r="X79" s="109"/>
      <c r="Y79" s="109"/>
      <c r="Z79" s="109"/>
      <c r="AA79" s="108"/>
    </row>
    <row r="80" spans="1:27" s="105" customFormat="1" ht="18" customHeight="1" x14ac:dyDescent="0.15">
      <c r="A80" s="132">
        <f t="shared" si="12"/>
        <v>0</v>
      </c>
      <c r="B80" s="131">
        <f t="shared" si="9"/>
        <v>0</v>
      </c>
      <c r="C80" s="130">
        <f>IF(($P$9-SUM($C$9:C79))&gt;0,$AA$9,0)</f>
        <v>0</v>
      </c>
      <c r="D80" s="129">
        <f>IF(($P$10-SUM($D$9:D79))&gt;0,$AA$10,0)</f>
        <v>0</v>
      </c>
      <c r="E80" s="128">
        <f>ROUND(((P$9-SUM(C$9:C79))*P$14/100)/12,0)</f>
        <v>0</v>
      </c>
      <c r="F80" s="127">
        <f t="shared" si="10"/>
        <v>0</v>
      </c>
      <c r="G80" s="126" t="s">
        <v>120</v>
      </c>
      <c r="H80" s="125">
        <f>SUM(E69:E80)</f>
        <v>0</v>
      </c>
      <c r="I80" s="124"/>
      <c r="J80" s="124"/>
      <c r="K80" s="124"/>
      <c r="L80" s="124"/>
      <c r="M80" s="123">
        <f t="shared" si="11"/>
        <v>0</v>
      </c>
      <c r="N80" s="113"/>
      <c r="X80" s="109"/>
      <c r="Y80" s="109"/>
      <c r="Z80" s="109"/>
      <c r="AA80" s="108"/>
    </row>
    <row r="81" spans="1:27" s="105" customFormat="1" ht="18" customHeight="1" x14ac:dyDescent="0.15">
      <c r="A81" s="152">
        <f t="shared" si="12"/>
        <v>0</v>
      </c>
      <c r="B81" s="151">
        <f t="shared" si="9"/>
        <v>0</v>
      </c>
      <c r="C81" s="150">
        <f>IF(($P$9-SUM($C$9:C80))&gt;0,$AA$9,0)</f>
        <v>0</v>
      </c>
      <c r="D81" s="149">
        <f>IF(($P$10-SUM($D$9:D80))&gt;0,$AA$10,0)</f>
        <v>0</v>
      </c>
      <c r="E81" s="154">
        <f>ROUND(((P$9-SUM(C$9:C80))*P$14/100)/12,0)</f>
        <v>0</v>
      </c>
      <c r="F81" s="147">
        <f t="shared" si="10"/>
        <v>0</v>
      </c>
      <c r="G81" s="421" t="s">
        <v>155</v>
      </c>
      <c r="H81" s="422"/>
      <c r="I81" s="146"/>
      <c r="J81" s="146"/>
      <c r="K81" s="146"/>
      <c r="L81" s="146"/>
      <c r="M81" s="145">
        <f t="shared" si="11"/>
        <v>0</v>
      </c>
      <c r="N81" s="113"/>
      <c r="X81" s="109"/>
      <c r="Y81" s="109"/>
      <c r="Z81" s="109"/>
      <c r="AA81" s="108"/>
    </row>
    <row r="82" spans="1:27" s="105" customFormat="1" ht="18" customHeight="1" x14ac:dyDescent="0.15">
      <c r="A82" s="142">
        <f t="shared" si="12"/>
        <v>0</v>
      </c>
      <c r="B82" s="141">
        <f t="shared" si="9"/>
        <v>0</v>
      </c>
      <c r="C82" s="140">
        <f>IF(($P$9-SUM($C$9:C81))&gt;0,$AA$9,0)</f>
        <v>0</v>
      </c>
      <c r="D82" s="139">
        <f>IF(($P$10-SUM($D$9:D81))&gt;0,$AA$10,0)</f>
        <v>0</v>
      </c>
      <c r="E82" s="138">
        <f>ROUND(((P$9-SUM(C$9:C81))*P$14/100)/12,0)</f>
        <v>0</v>
      </c>
      <c r="F82" s="137">
        <f t="shared" si="10"/>
        <v>0</v>
      </c>
      <c r="G82" s="423"/>
      <c r="H82" s="424"/>
      <c r="I82" s="134"/>
      <c r="J82" s="134"/>
      <c r="K82" s="134"/>
      <c r="L82" s="134"/>
      <c r="M82" s="133">
        <f t="shared" si="11"/>
        <v>0</v>
      </c>
      <c r="N82" s="113"/>
      <c r="X82" s="109"/>
      <c r="Y82" s="109"/>
      <c r="Z82" s="109"/>
      <c r="AA82" s="108"/>
    </row>
    <row r="83" spans="1:27" s="105" customFormat="1" ht="18" customHeight="1" x14ac:dyDescent="0.15">
      <c r="A83" s="142">
        <f t="shared" si="12"/>
        <v>0</v>
      </c>
      <c r="B83" s="141">
        <f t="shared" si="9"/>
        <v>0</v>
      </c>
      <c r="C83" s="140">
        <f>IF(($P$9-SUM($C$9:C82))&gt;0,$AA$9,0)</f>
        <v>0</v>
      </c>
      <c r="D83" s="139">
        <f>IF(($P$10-SUM($D$9:D82))&gt;0,$AA$10,0)</f>
        <v>0</v>
      </c>
      <c r="E83" s="138">
        <f>ROUND(((P$9-SUM(C$9:C82))*P$14/100)/12,0)</f>
        <v>0</v>
      </c>
      <c r="F83" s="137">
        <f t="shared" si="10"/>
        <v>0</v>
      </c>
      <c r="G83" s="423"/>
      <c r="H83" s="424"/>
      <c r="I83" s="134"/>
      <c r="J83" s="134"/>
      <c r="K83" s="134"/>
      <c r="L83" s="134"/>
      <c r="M83" s="133">
        <f t="shared" si="11"/>
        <v>0</v>
      </c>
      <c r="N83" s="113"/>
      <c r="X83" s="109"/>
      <c r="Y83" s="109"/>
      <c r="Z83" s="109"/>
      <c r="AA83" s="108"/>
    </row>
    <row r="84" spans="1:27" s="105" customFormat="1" ht="18" customHeight="1" x14ac:dyDescent="0.15">
      <c r="A84" s="142">
        <f t="shared" si="12"/>
        <v>0</v>
      </c>
      <c r="B84" s="141">
        <f t="shared" si="9"/>
        <v>0</v>
      </c>
      <c r="C84" s="140">
        <f>IF(($P$9-SUM($C$9:C83))&gt;0,$AA$9,0)</f>
        <v>0</v>
      </c>
      <c r="D84" s="139">
        <f>IF(($P$10-SUM($D$9:D83))&gt;0,$AA$10,0)</f>
        <v>0</v>
      </c>
      <c r="E84" s="138">
        <f>ROUND(((P$9-SUM(C$9:C83))*P$14/100)/12,0)</f>
        <v>0</v>
      </c>
      <c r="F84" s="137">
        <f t="shared" si="10"/>
        <v>0</v>
      </c>
      <c r="G84" s="423"/>
      <c r="H84" s="424"/>
      <c r="I84" s="134"/>
      <c r="J84" s="134"/>
      <c r="K84" s="134"/>
      <c r="L84" s="134"/>
      <c r="M84" s="133">
        <f t="shared" si="11"/>
        <v>0</v>
      </c>
      <c r="N84" s="113"/>
      <c r="X84" s="109"/>
      <c r="Y84" s="109"/>
      <c r="Z84" s="109"/>
      <c r="AA84" s="108"/>
    </row>
    <row r="85" spans="1:27" s="105" customFormat="1" ht="18" customHeight="1" x14ac:dyDescent="0.15">
      <c r="A85" s="142">
        <f t="shared" si="12"/>
        <v>0</v>
      </c>
      <c r="B85" s="141">
        <f t="shared" si="9"/>
        <v>0</v>
      </c>
      <c r="C85" s="140">
        <f>IF(($P$9-SUM($C$9:C84))&gt;0,$AA$9,0)</f>
        <v>0</v>
      </c>
      <c r="D85" s="139">
        <f>IF(($P$10-SUM($D$9:D84))&gt;0,$AA$10,0)</f>
        <v>0</v>
      </c>
      <c r="E85" s="138">
        <f>ROUND(((P$9-SUM(C$9:C84))*P$14/100)/12,0)</f>
        <v>0</v>
      </c>
      <c r="F85" s="137">
        <f t="shared" si="10"/>
        <v>0</v>
      </c>
      <c r="G85" s="423"/>
      <c r="H85" s="424"/>
      <c r="I85" s="134"/>
      <c r="J85" s="134"/>
      <c r="K85" s="134"/>
      <c r="L85" s="134"/>
      <c r="M85" s="133">
        <f t="shared" si="11"/>
        <v>0</v>
      </c>
      <c r="N85" s="113"/>
      <c r="X85" s="109"/>
      <c r="Y85" s="109"/>
      <c r="Z85" s="109"/>
      <c r="AA85" s="108"/>
    </row>
    <row r="86" spans="1:27" s="105" customFormat="1" ht="18" customHeight="1" x14ac:dyDescent="0.15">
      <c r="A86" s="142">
        <f t="shared" si="12"/>
        <v>0</v>
      </c>
      <c r="B86" s="141">
        <f t="shared" si="9"/>
        <v>0</v>
      </c>
      <c r="C86" s="140">
        <f>IF(($P$9-SUM($C$9:C85))&gt;0,$AA$9,0)</f>
        <v>0</v>
      </c>
      <c r="D86" s="139">
        <f>IF(($P$10-SUM($D$9:D85))&gt;0,$AA$10,0)</f>
        <v>0</v>
      </c>
      <c r="E86" s="138">
        <f>ROUND(((P$9-SUM(C$9:C85))*P$14/100)/12,0)</f>
        <v>0</v>
      </c>
      <c r="F86" s="137">
        <f t="shared" si="10"/>
        <v>0</v>
      </c>
      <c r="G86" s="423"/>
      <c r="H86" s="424"/>
      <c r="I86" s="134"/>
      <c r="J86" s="134"/>
      <c r="K86" s="134"/>
      <c r="L86" s="134"/>
      <c r="M86" s="133">
        <f t="shared" si="11"/>
        <v>0</v>
      </c>
      <c r="N86" s="113"/>
      <c r="X86" s="109"/>
      <c r="Y86" s="109"/>
      <c r="Z86" s="109"/>
      <c r="AA86" s="108"/>
    </row>
    <row r="87" spans="1:27" s="105" customFormat="1" ht="18" customHeight="1" x14ac:dyDescent="0.15">
      <c r="A87" s="142">
        <f t="shared" si="12"/>
        <v>0</v>
      </c>
      <c r="B87" s="141">
        <f t="shared" si="9"/>
        <v>0</v>
      </c>
      <c r="C87" s="140">
        <f>IF(($P$9-SUM($C$9:C86))&gt;0,$AA$9,0)</f>
        <v>0</v>
      </c>
      <c r="D87" s="139">
        <f>IF(($P$10-SUM($D$9:D86))&gt;0,$AA$10,0)</f>
        <v>0</v>
      </c>
      <c r="E87" s="138">
        <f>ROUND(((P$9-SUM(C$9:C86))*P$14/100)/12,0)</f>
        <v>0</v>
      </c>
      <c r="F87" s="137">
        <f t="shared" si="10"/>
        <v>0</v>
      </c>
      <c r="G87" s="423"/>
      <c r="H87" s="424"/>
      <c r="I87" s="134"/>
      <c r="J87" s="134"/>
      <c r="K87" s="134"/>
      <c r="L87" s="134"/>
      <c r="M87" s="133">
        <f t="shared" si="11"/>
        <v>0</v>
      </c>
      <c r="N87" s="113"/>
      <c r="X87" s="109"/>
      <c r="Y87" s="109"/>
      <c r="Z87" s="109"/>
      <c r="AA87" s="108"/>
    </row>
    <row r="88" spans="1:27" s="105" customFormat="1" ht="18" customHeight="1" x14ac:dyDescent="0.15">
      <c r="A88" s="142">
        <f t="shared" si="12"/>
        <v>0</v>
      </c>
      <c r="B88" s="141">
        <f t="shared" si="9"/>
        <v>0</v>
      </c>
      <c r="C88" s="140">
        <f>IF(($P$9-SUM($C$9:C87))&gt;0,$AA$9,0)</f>
        <v>0</v>
      </c>
      <c r="D88" s="139">
        <f>IF(($P$10-SUM($D$9:D87))&gt;0,$AA$10,0)</f>
        <v>0</v>
      </c>
      <c r="E88" s="138">
        <f>ROUND(((P$9-SUM(C$9:C87))*P$14/100)/12,0)</f>
        <v>0</v>
      </c>
      <c r="F88" s="137">
        <f t="shared" si="10"/>
        <v>0</v>
      </c>
      <c r="G88" s="423"/>
      <c r="H88" s="424"/>
      <c r="I88" s="134"/>
      <c r="J88" s="134"/>
      <c r="K88" s="134"/>
      <c r="L88" s="134"/>
      <c r="M88" s="133">
        <f t="shared" si="11"/>
        <v>0</v>
      </c>
      <c r="N88" s="113"/>
      <c r="X88" s="109"/>
      <c r="Y88" s="109"/>
      <c r="Z88" s="109"/>
      <c r="AA88" s="108"/>
    </row>
    <row r="89" spans="1:27" s="105" customFormat="1" ht="18" customHeight="1" x14ac:dyDescent="0.15">
      <c r="A89" s="142">
        <f t="shared" si="12"/>
        <v>0</v>
      </c>
      <c r="B89" s="141">
        <f t="shared" si="9"/>
        <v>0</v>
      </c>
      <c r="C89" s="140">
        <f>IF(($P$9-SUM($C$9:C88))&gt;0,$AA$9,0)</f>
        <v>0</v>
      </c>
      <c r="D89" s="139">
        <f>IF(($P$10-SUM($D$9:D88))&gt;0,$AA$10,0)</f>
        <v>0</v>
      </c>
      <c r="E89" s="138">
        <f>ROUND(((P$9-SUM(C$9:C88))*P$14/100)/12,0)</f>
        <v>0</v>
      </c>
      <c r="F89" s="137">
        <f t="shared" si="10"/>
        <v>0</v>
      </c>
      <c r="G89" s="423"/>
      <c r="H89" s="424"/>
      <c r="I89" s="134"/>
      <c r="J89" s="134"/>
      <c r="K89" s="134"/>
      <c r="L89" s="134"/>
      <c r="M89" s="133">
        <f t="shared" si="11"/>
        <v>0</v>
      </c>
      <c r="N89" s="113"/>
      <c r="X89" s="109"/>
      <c r="Y89" s="109"/>
      <c r="Z89" s="109"/>
      <c r="AA89" s="108"/>
    </row>
    <row r="90" spans="1:27" s="105" customFormat="1" ht="18" customHeight="1" x14ac:dyDescent="0.15">
      <c r="A90" s="142">
        <f t="shared" si="12"/>
        <v>0</v>
      </c>
      <c r="B90" s="141">
        <f t="shared" si="9"/>
        <v>0</v>
      </c>
      <c r="C90" s="140">
        <f>IF(($P$9-SUM($C$9:C89))&gt;0,$AA$9,0)</f>
        <v>0</v>
      </c>
      <c r="D90" s="139">
        <f>IF(($P$10-SUM($D$9:D89))&gt;0,$AA$10,0)</f>
        <v>0</v>
      </c>
      <c r="E90" s="138">
        <f>ROUND(((P$9-SUM(C$9:C89))*P$14/100)/12,0)</f>
        <v>0</v>
      </c>
      <c r="F90" s="137">
        <f t="shared" si="10"/>
        <v>0</v>
      </c>
      <c r="G90" s="144" t="s">
        <v>122</v>
      </c>
      <c r="H90" s="153">
        <f>SUM(F81:F92)</f>
        <v>0</v>
      </c>
      <c r="I90" s="134"/>
      <c r="J90" s="134"/>
      <c r="K90" s="134"/>
      <c r="L90" s="134"/>
      <c r="M90" s="133">
        <f t="shared" si="11"/>
        <v>0</v>
      </c>
      <c r="N90" s="113"/>
      <c r="X90" s="109"/>
      <c r="Y90" s="109"/>
      <c r="Z90" s="109"/>
      <c r="AA90" s="108"/>
    </row>
    <row r="91" spans="1:27" s="105" customFormat="1" ht="18" customHeight="1" x14ac:dyDescent="0.15">
      <c r="A91" s="142">
        <f t="shared" si="12"/>
        <v>0</v>
      </c>
      <c r="B91" s="141">
        <f t="shared" si="9"/>
        <v>0</v>
      </c>
      <c r="C91" s="140">
        <f>IF(($P$9-SUM($C$9:C90))&gt;0,$AA$9,0)</f>
        <v>0</v>
      </c>
      <c r="D91" s="139">
        <f>IF(($P$10-SUM($D$9:D90))&gt;0,$AA$10,0)</f>
        <v>0</v>
      </c>
      <c r="E91" s="138">
        <f>ROUND(((P$9-SUM(C$9:C90))*P$14/100)/12,0)</f>
        <v>0</v>
      </c>
      <c r="F91" s="137">
        <f t="shared" si="10"/>
        <v>0</v>
      </c>
      <c r="G91" s="136" t="s">
        <v>121</v>
      </c>
      <c r="H91" s="135">
        <f>SUM(B81:B92)</f>
        <v>0</v>
      </c>
      <c r="I91" s="134"/>
      <c r="J91" s="134"/>
      <c r="K91" s="134"/>
      <c r="L91" s="134"/>
      <c r="M91" s="133">
        <f t="shared" si="11"/>
        <v>0</v>
      </c>
      <c r="N91" s="113"/>
      <c r="X91" s="109"/>
      <c r="Y91" s="109"/>
      <c r="Z91" s="109"/>
      <c r="AA91" s="108"/>
    </row>
    <row r="92" spans="1:27" s="105" customFormat="1" ht="18" customHeight="1" x14ac:dyDescent="0.15">
      <c r="A92" s="132">
        <f t="shared" si="12"/>
        <v>0</v>
      </c>
      <c r="B92" s="131">
        <f t="shared" si="9"/>
        <v>0</v>
      </c>
      <c r="C92" s="130">
        <f>IF(($P$9-SUM($C$9:C91))&gt;0,$AA$9,0)</f>
        <v>0</v>
      </c>
      <c r="D92" s="129">
        <f>IF(($P$10-SUM($D$9:D91))&gt;0,$AA$10,0)</f>
        <v>0</v>
      </c>
      <c r="E92" s="128">
        <f>ROUND(((P$9-SUM(C$9:C91))*P$14/100)/12,0)</f>
        <v>0</v>
      </c>
      <c r="F92" s="127">
        <f t="shared" si="10"/>
        <v>0</v>
      </c>
      <c r="G92" s="126" t="s">
        <v>120</v>
      </c>
      <c r="H92" s="125">
        <f>SUM(E81:E92)</f>
        <v>0</v>
      </c>
      <c r="I92" s="124"/>
      <c r="J92" s="124"/>
      <c r="K92" s="124"/>
      <c r="L92" s="124"/>
      <c r="M92" s="123">
        <f t="shared" si="11"/>
        <v>0</v>
      </c>
      <c r="N92" s="113"/>
      <c r="X92" s="109"/>
      <c r="Y92" s="109"/>
      <c r="Z92" s="109"/>
      <c r="AA92" s="108"/>
    </row>
    <row r="93" spans="1:27" s="105" customFormat="1" ht="18" customHeight="1" x14ac:dyDescent="0.15">
      <c r="A93" s="152">
        <f t="shared" si="12"/>
        <v>0</v>
      </c>
      <c r="B93" s="151">
        <f t="shared" si="9"/>
        <v>0</v>
      </c>
      <c r="C93" s="150">
        <f>IF(($P$9-SUM($C$9:C92))&gt;0,$AA$9,0)</f>
        <v>0</v>
      </c>
      <c r="D93" s="149">
        <f>IF(($P$10-SUM($D$9:D92))&gt;0,$AA$10,0)</f>
        <v>0</v>
      </c>
      <c r="E93" s="154">
        <f>ROUND(((P$9-SUM(C$9:C92))*P$14/100)/12,0)</f>
        <v>0</v>
      </c>
      <c r="F93" s="147">
        <f t="shared" si="10"/>
        <v>0</v>
      </c>
      <c r="G93" s="421" t="s">
        <v>154</v>
      </c>
      <c r="H93" s="422"/>
      <c r="I93" s="146"/>
      <c r="J93" s="146"/>
      <c r="K93" s="146"/>
      <c r="L93" s="146"/>
      <c r="M93" s="145">
        <f t="shared" si="11"/>
        <v>0</v>
      </c>
      <c r="N93" s="113"/>
      <c r="X93" s="109"/>
      <c r="Y93" s="109"/>
      <c r="Z93" s="109"/>
      <c r="AA93" s="108"/>
    </row>
    <row r="94" spans="1:27" s="105" customFormat="1" ht="18" customHeight="1" x14ac:dyDescent="0.15">
      <c r="A94" s="142">
        <f t="shared" si="12"/>
        <v>0</v>
      </c>
      <c r="B94" s="141">
        <f t="shared" si="9"/>
        <v>0</v>
      </c>
      <c r="C94" s="140">
        <f>IF(($P$9-SUM($C$9:C93))&gt;0,$AA$9,0)</f>
        <v>0</v>
      </c>
      <c r="D94" s="139">
        <f>IF(($P$10-SUM($D$9:D93))&gt;0,$AA$10,0)</f>
        <v>0</v>
      </c>
      <c r="E94" s="138">
        <f>ROUND(((P$9-SUM(C$9:C93))*P$14/100)/12,0)</f>
        <v>0</v>
      </c>
      <c r="F94" s="137">
        <f t="shared" si="10"/>
        <v>0</v>
      </c>
      <c r="G94" s="423"/>
      <c r="H94" s="424"/>
      <c r="I94" s="134"/>
      <c r="J94" s="134"/>
      <c r="K94" s="134"/>
      <c r="L94" s="134"/>
      <c r="M94" s="133">
        <f t="shared" si="11"/>
        <v>0</v>
      </c>
      <c r="N94" s="113"/>
      <c r="X94" s="109"/>
      <c r="Y94" s="109"/>
      <c r="Z94" s="109"/>
      <c r="AA94" s="108"/>
    </row>
    <row r="95" spans="1:27" s="105" customFormat="1" ht="18" customHeight="1" x14ac:dyDescent="0.15">
      <c r="A95" s="142">
        <f t="shared" si="12"/>
        <v>0</v>
      </c>
      <c r="B95" s="141">
        <f t="shared" si="9"/>
        <v>0</v>
      </c>
      <c r="C95" s="140">
        <f>IF(($P$9-SUM($C$9:C94))&gt;0,$AA$9,0)</f>
        <v>0</v>
      </c>
      <c r="D95" s="139">
        <f>IF(($P$10-SUM($D$9:D94))&gt;0,$AA$10,0)</f>
        <v>0</v>
      </c>
      <c r="E95" s="138">
        <f>ROUND(((P$9-SUM(C$9:C94))*P$14/100)/12,0)</f>
        <v>0</v>
      </c>
      <c r="F95" s="137">
        <f t="shared" si="10"/>
        <v>0</v>
      </c>
      <c r="G95" s="423"/>
      <c r="H95" s="424"/>
      <c r="I95" s="134"/>
      <c r="J95" s="134"/>
      <c r="K95" s="134"/>
      <c r="L95" s="134"/>
      <c r="M95" s="133">
        <f t="shared" si="11"/>
        <v>0</v>
      </c>
      <c r="N95" s="113"/>
      <c r="X95" s="109"/>
      <c r="Y95" s="109"/>
      <c r="Z95" s="109"/>
      <c r="AA95" s="108"/>
    </row>
    <row r="96" spans="1:27" s="105" customFormat="1" ht="18" customHeight="1" x14ac:dyDescent="0.15">
      <c r="A96" s="142">
        <f t="shared" si="12"/>
        <v>0</v>
      </c>
      <c r="B96" s="141">
        <f t="shared" si="9"/>
        <v>0</v>
      </c>
      <c r="C96" s="140">
        <f>IF(($P$9-SUM($C$9:C95))&gt;0,$AA$9,0)</f>
        <v>0</v>
      </c>
      <c r="D96" s="139">
        <f>IF(($P$10-SUM($D$9:D95))&gt;0,$AA$10,0)</f>
        <v>0</v>
      </c>
      <c r="E96" s="138">
        <f>ROUND(((P$9-SUM(C$9:C95))*P$14/100)/12,0)</f>
        <v>0</v>
      </c>
      <c r="F96" s="137">
        <f t="shared" si="10"/>
        <v>0</v>
      </c>
      <c r="G96" s="423"/>
      <c r="H96" s="424"/>
      <c r="I96" s="134"/>
      <c r="J96" s="134"/>
      <c r="K96" s="134"/>
      <c r="L96" s="134"/>
      <c r="M96" s="133">
        <f t="shared" si="11"/>
        <v>0</v>
      </c>
      <c r="N96" s="113"/>
      <c r="X96" s="109"/>
      <c r="Y96" s="109"/>
      <c r="Z96" s="109"/>
      <c r="AA96" s="108"/>
    </row>
    <row r="97" spans="1:27" s="105" customFormat="1" ht="18" customHeight="1" x14ac:dyDescent="0.15">
      <c r="A97" s="142">
        <f t="shared" si="12"/>
        <v>0</v>
      </c>
      <c r="B97" s="141">
        <f t="shared" si="9"/>
        <v>0</v>
      </c>
      <c r="C97" s="140">
        <f>IF(($P$9-SUM($C$9:C96))&gt;0,$AA$9,0)</f>
        <v>0</v>
      </c>
      <c r="D97" s="139">
        <f>IF(($P$10-SUM($D$9:D96))&gt;0,$AA$10,0)</f>
        <v>0</v>
      </c>
      <c r="E97" s="138">
        <f>ROUND(((P$9-SUM(C$9:C96))*P$14/100)/12,0)</f>
        <v>0</v>
      </c>
      <c r="F97" s="137">
        <f t="shared" si="10"/>
        <v>0</v>
      </c>
      <c r="G97" s="423"/>
      <c r="H97" s="424"/>
      <c r="I97" s="134"/>
      <c r="J97" s="134"/>
      <c r="K97" s="134"/>
      <c r="L97" s="134"/>
      <c r="M97" s="133">
        <f t="shared" si="11"/>
        <v>0</v>
      </c>
      <c r="N97" s="113"/>
      <c r="X97" s="109"/>
      <c r="Y97" s="109"/>
      <c r="Z97" s="109"/>
      <c r="AA97" s="108"/>
    </row>
    <row r="98" spans="1:27" s="105" customFormat="1" ht="18" customHeight="1" x14ac:dyDescent="0.15">
      <c r="A98" s="142">
        <f t="shared" si="12"/>
        <v>0</v>
      </c>
      <c r="B98" s="141">
        <f t="shared" si="9"/>
        <v>0</v>
      </c>
      <c r="C98" s="140">
        <f>IF(($P$9-SUM($C$9:C97))&gt;0,$AA$9,0)</f>
        <v>0</v>
      </c>
      <c r="D98" s="139">
        <f>IF(($P$10-SUM($D$9:D97))&gt;0,$AA$10,0)</f>
        <v>0</v>
      </c>
      <c r="E98" s="138">
        <f>ROUND(((P$9-SUM(C$9:C97))*P$14/100)/12,0)</f>
        <v>0</v>
      </c>
      <c r="F98" s="137">
        <f t="shared" si="10"/>
        <v>0</v>
      </c>
      <c r="G98" s="423"/>
      <c r="H98" s="424"/>
      <c r="I98" s="134"/>
      <c r="J98" s="134"/>
      <c r="K98" s="134"/>
      <c r="L98" s="134"/>
      <c r="M98" s="133">
        <f t="shared" si="11"/>
        <v>0</v>
      </c>
      <c r="N98" s="113"/>
      <c r="X98" s="109"/>
      <c r="Y98" s="109"/>
      <c r="Z98" s="109"/>
      <c r="AA98" s="108"/>
    </row>
    <row r="99" spans="1:27" s="105" customFormat="1" ht="18" customHeight="1" x14ac:dyDescent="0.15">
      <c r="A99" s="142">
        <f t="shared" si="12"/>
        <v>0</v>
      </c>
      <c r="B99" s="141">
        <f t="shared" si="9"/>
        <v>0</v>
      </c>
      <c r="C99" s="140">
        <f>IF(($P$9-SUM($C$9:C98))&gt;0,$AA$9,0)</f>
        <v>0</v>
      </c>
      <c r="D99" s="139">
        <f>IF(($P$10-SUM($D$9:D98))&gt;0,$AA$10,0)</f>
        <v>0</v>
      </c>
      <c r="E99" s="138">
        <f>ROUND(((P$9-SUM(C$9:C98))*P$14/100)/12,0)</f>
        <v>0</v>
      </c>
      <c r="F99" s="137">
        <f t="shared" si="10"/>
        <v>0</v>
      </c>
      <c r="G99" s="423"/>
      <c r="H99" s="424"/>
      <c r="I99" s="134"/>
      <c r="J99" s="134"/>
      <c r="K99" s="134"/>
      <c r="L99" s="134"/>
      <c r="M99" s="133">
        <f t="shared" si="11"/>
        <v>0</v>
      </c>
      <c r="N99" s="113"/>
      <c r="X99" s="109"/>
      <c r="Y99" s="109"/>
      <c r="Z99" s="109"/>
      <c r="AA99" s="108"/>
    </row>
    <row r="100" spans="1:27" s="105" customFormat="1" ht="18" customHeight="1" x14ac:dyDescent="0.15">
      <c r="A100" s="142">
        <f t="shared" si="12"/>
        <v>0</v>
      </c>
      <c r="B100" s="141">
        <f t="shared" si="9"/>
        <v>0</v>
      </c>
      <c r="C100" s="140">
        <f>IF(($P$9-SUM($C$9:C99))&gt;0,$AA$9,0)</f>
        <v>0</v>
      </c>
      <c r="D100" s="139">
        <f>IF(($P$10-SUM($D$9:D99))&gt;0,$AA$10,0)</f>
        <v>0</v>
      </c>
      <c r="E100" s="138">
        <f>ROUND(((P$9-SUM(C$9:C99))*P$14/100)/12,0)</f>
        <v>0</v>
      </c>
      <c r="F100" s="137">
        <f t="shared" si="10"/>
        <v>0</v>
      </c>
      <c r="G100" s="423"/>
      <c r="H100" s="424"/>
      <c r="I100" s="134"/>
      <c r="J100" s="134"/>
      <c r="K100" s="134"/>
      <c r="L100" s="134"/>
      <c r="M100" s="133">
        <f t="shared" si="11"/>
        <v>0</v>
      </c>
      <c r="N100" s="113"/>
      <c r="X100" s="109"/>
      <c r="Y100" s="109"/>
      <c r="Z100" s="109"/>
      <c r="AA100" s="108"/>
    </row>
    <row r="101" spans="1:27" s="105" customFormat="1" ht="18" customHeight="1" x14ac:dyDescent="0.15">
      <c r="A101" s="142">
        <f t="shared" si="12"/>
        <v>0</v>
      </c>
      <c r="B101" s="141">
        <f t="shared" si="9"/>
        <v>0</v>
      </c>
      <c r="C101" s="140">
        <f>IF(($P$9-SUM($C$9:C100))&gt;0,$AA$9,0)</f>
        <v>0</v>
      </c>
      <c r="D101" s="139">
        <f>IF(($P$10-SUM($D$9:D100))&gt;0,$AA$10,0)</f>
        <v>0</v>
      </c>
      <c r="E101" s="138">
        <f>ROUND(((P$9-SUM(C$9:C100))*P$14/100)/12,0)</f>
        <v>0</v>
      </c>
      <c r="F101" s="137">
        <f t="shared" si="10"/>
        <v>0</v>
      </c>
      <c r="G101" s="423"/>
      <c r="H101" s="424"/>
      <c r="I101" s="134"/>
      <c r="J101" s="134"/>
      <c r="K101" s="134"/>
      <c r="L101" s="134"/>
      <c r="M101" s="133">
        <f t="shared" si="11"/>
        <v>0</v>
      </c>
      <c r="N101" s="113"/>
      <c r="X101" s="109"/>
      <c r="Y101" s="109"/>
      <c r="Z101" s="109"/>
      <c r="AA101" s="108"/>
    </row>
    <row r="102" spans="1:27" s="105" customFormat="1" ht="18" customHeight="1" x14ac:dyDescent="0.15">
      <c r="A102" s="142">
        <f t="shared" si="12"/>
        <v>0</v>
      </c>
      <c r="B102" s="141">
        <f t="shared" si="9"/>
        <v>0</v>
      </c>
      <c r="C102" s="140">
        <f>IF(($P$9-SUM($C$9:C101))&gt;0,$AA$9,0)</f>
        <v>0</v>
      </c>
      <c r="D102" s="139">
        <f>IF(($P$10-SUM($D$9:D101))&gt;0,$AA$10,0)</f>
        <v>0</v>
      </c>
      <c r="E102" s="138">
        <f>ROUND(((P$9-SUM(C$9:C101))*P$14/100)/12,0)</f>
        <v>0</v>
      </c>
      <c r="F102" s="137">
        <f t="shared" si="10"/>
        <v>0</v>
      </c>
      <c r="G102" s="144" t="s">
        <v>122</v>
      </c>
      <c r="H102" s="153">
        <f>SUM(F93:F104)</f>
        <v>0</v>
      </c>
      <c r="I102" s="134"/>
      <c r="J102" s="134"/>
      <c r="K102" s="134"/>
      <c r="L102" s="134"/>
      <c r="M102" s="133">
        <f t="shared" si="11"/>
        <v>0</v>
      </c>
      <c r="N102" s="113"/>
      <c r="X102" s="109"/>
      <c r="Y102" s="109"/>
      <c r="Z102" s="109"/>
      <c r="AA102" s="108"/>
    </row>
    <row r="103" spans="1:27" s="105" customFormat="1" ht="18" customHeight="1" x14ac:dyDescent="0.15">
      <c r="A103" s="142">
        <f t="shared" si="12"/>
        <v>0</v>
      </c>
      <c r="B103" s="141">
        <f t="shared" si="9"/>
        <v>0</v>
      </c>
      <c r="C103" s="140">
        <f>IF(($P$9-SUM($C$9:C102))&gt;0,$AA$9,0)</f>
        <v>0</v>
      </c>
      <c r="D103" s="139">
        <f>IF(($P$10-SUM($D$9:D102))&gt;0,$AA$10,0)</f>
        <v>0</v>
      </c>
      <c r="E103" s="138">
        <f>ROUND(((P$9-SUM(C$9:C102))*P$14/100)/12,0)</f>
        <v>0</v>
      </c>
      <c r="F103" s="137">
        <f t="shared" si="10"/>
        <v>0</v>
      </c>
      <c r="G103" s="136" t="s">
        <v>121</v>
      </c>
      <c r="H103" s="135">
        <f>SUM(B93:B104)</f>
        <v>0</v>
      </c>
      <c r="I103" s="134"/>
      <c r="J103" s="134"/>
      <c r="K103" s="134"/>
      <c r="L103" s="134"/>
      <c r="M103" s="133">
        <f t="shared" si="11"/>
        <v>0</v>
      </c>
      <c r="N103" s="113"/>
      <c r="X103" s="109"/>
      <c r="Y103" s="109"/>
      <c r="Z103" s="109"/>
      <c r="AA103" s="108"/>
    </row>
    <row r="104" spans="1:27" s="105" customFormat="1" ht="18" customHeight="1" x14ac:dyDescent="0.15">
      <c r="A104" s="132">
        <f t="shared" si="12"/>
        <v>0</v>
      </c>
      <c r="B104" s="131">
        <f t="shared" si="9"/>
        <v>0</v>
      </c>
      <c r="C104" s="130">
        <f>IF(($P$9-SUM($C$9:C103))&gt;0,$AA$9,0)</f>
        <v>0</v>
      </c>
      <c r="D104" s="129">
        <f>IF(($P$10-SUM($D$9:D103))&gt;0,$AA$10,0)</f>
        <v>0</v>
      </c>
      <c r="E104" s="128">
        <f>ROUND(((P$9-SUM(C$9:C103))*P$14/100)/12,0)</f>
        <v>0</v>
      </c>
      <c r="F104" s="127">
        <f t="shared" si="10"/>
        <v>0</v>
      </c>
      <c r="G104" s="126" t="s">
        <v>120</v>
      </c>
      <c r="H104" s="125">
        <f>SUM(E93:E104)</f>
        <v>0</v>
      </c>
      <c r="I104" s="124"/>
      <c r="J104" s="124"/>
      <c r="K104" s="124"/>
      <c r="L104" s="124"/>
      <c r="M104" s="123">
        <f t="shared" si="11"/>
        <v>0</v>
      </c>
      <c r="N104" s="113"/>
      <c r="X104" s="109"/>
      <c r="Y104" s="109"/>
      <c r="Z104" s="109"/>
      <c r="AA104" s="108"/>
    </row>
    <row r="105" spans="1:27" s="105" customFormat="1" ht="18" customHeight="1" x14ac:dyDescent="0.15">
      <c r="A105" s="152">
        <f t="shared" si="12"/>
        <v>0</v>
      </c>
      <c r="B105" s="151">
        <f t="shared" si="9"/>
        <v>0</v>
      </c>
      <c r="C105" s="150">
        <f>IF(($P$9-SUM($C$9:C104))&gt;0,$AA$9,0)</f>
        <v>0</v>
      </c>
      <c r="D105" s="149">
        <f>IF(($P$10-SUM($D$9:D104))&gt;0,$AA$10,0)</f>
        <v>0</v>
      </c>
      <c r="E105" s="154">
        <f>ROUND(((P$9-SUM(C$9:C104))*P$14/100)/12,0)</f>
        <v>0</v>
      </c>
      <c r="F105" s="147">
        <f t="shared" ref="F105:F128" si="13">B105+E105</f>
        <v>0</v>
      </c>
      <c r="G105" s="421" t="s">
        <v>153</v>
      </c>
      <c r="H105" s="422"/>
      <c r="I105" s="146"/>
      <c r="J105" s="146"/>
      <c r="K105" s="146"/>
      <c r="L105" s="146"/>
      <c r="M105" s="145">
        <f t="shared" si="11"/>
        <v>0</v>
      </c>
      <c r="N105" s="113"/>
      <c r="X105" s="109"/>
      <c r="Y105" s="109"/>
      <c r="Z105" s="109"/>
      <c r="AA105" s="108"/>
    </row>
    <row r="106" spans="1:27" s="105" customFormat="1" ht="18" customHeight="1" x14ac:dyDescent="0.15">
      <c r="A106" s="142">
        <f t="shared" si="12"/>
        <v>0</v>
      </c>
      <c r="B106" s="141">
        <f t="shared" si="9"/>
        <v>0</v>
      </c>
      <c r="C106" s="140">
        <f>IF(($P$9-SUM($C$9:C105))&gt;0,$AA$9,0)</f>
        <v>0</v>
      </c>
      <c r="D106" s="139">
        <f>IF(($P$10-SUM($D$9:D105))&gt;0,$AA$10,0)</f>
        <v>0</v>
      </c>
      <c r="E106" s="138">
        <f>ROUND(((P$9-SUM(C$9:C105))*P$14/100)/12,0)</f>
        <v>0</v>
      </c>
      <c r="F106" s="137">
        <f t="shared" si="13"/>
        <v>0</v>
      </c>
      <c r="G106" s="423"/>
      <c r="H106" s="424"/>
      <c r="I106" s="134"/>
      <c r="J106" s="134"/>
      <c r="K106" s="134"/>
      <c r="L106" s="134"/>
      <c r="M106" s="133">
        <f t="shared" si="11"/>
        <v>0</v>
      </c>
      <c r="N106" s="113"/>
      <c r="X106" s="109"/>
      <c r="Y106" s="109"/>
      <c r="Z106" s="109"/>
      <c r="AA106" s="108"/>
    </row>
    <row r="107" spans="1:27" s="105" customFormat="1" ht="18" customHeight="1" x14ac:dyDescent="0.15">
      <c r="A107" s="142">
        <f t="shared" si="12"/>
        <v>0</v>
      </c>
      <c r="B107" s="141">
        <f t="shared" si="9"/>
        <v>0</v>
      </c>
      <c r="C107" s="140">
        <f>IF(($P$9-SUM($C$9:C106))&gt;0,$AA$9,0)</f>
        <v>0</v>
      </c>
      <c r="D107" s="139">
        <f>IF(($P$10-SUM($D$9:D106))&gt;0,$AA$10,0)</f>
        <v>0</v>
      </c>
      <c r="E107" s="138">
        <f>ROUND(((P$9-SUM(C$9:C106))*P$14/100)/12,0)</f>
        <v>0</v>
      </c>
      <c r="F107" s="137">
        <f t="shared" si="13"/>
        <v>0</v>
      </c>
      <c r="G107" s="423"/>
      <c r="H107" s="424"/>
      <c r="I107" s="134"/>
      <c r="J107" s="134"/>
      <c r="K107" s="134"/>
      <c r="L107" s="134"/>
      <c r="M107" s="133">
        <f t="shared" si="11"/>
        <v>0</v>
      </c>
      <c r="N107" s="113"/>
      <c r="X107" s="109"/>
      <c r="Y107" s="109"/>
      <c r="Z107" s="109"/>
      <c r="AA107" s="108"/>
    </row>
    <row r="108" spans="1:27" s="105" customFormat="1" ht="18" customHeight="1" x14ac:dyDescent="0.15">
      <c r="A108" s="142">
        <f t="shared" si="12"/>
        <v>0</v>
      </c>
      <c r="B108" s="141">
        <f t="shared" si="9"/>
        <v>0</v>
      </c>
      <c r="C108" s="140">
        <f>IF(($P$9-SUM($C$9:C107))&gt;0,$AA$9,0)</f>
        <v>0</v>
      </c>
      <c r="D108" s="139">
        <f>IF(($P$10-SUM($D$9:D107))&gt;0,$AA$10,0)</f>
        <v>0</v>
      </c>
      <c r="E108" s="138">
        <f>ROUND(((P$9-SUM(C$9:C107))*P$14/100)/12,0)</f>
        <v>0</v>
      </c>
      <c r="F108" s="137">
        <f t="shared" si="13"/>
        <v>0</v>
      </c>
      <c r="G108" s="423"/>
      <c r="H108" s="424"/>
      <c r="I108" s="134"/>
      <c r="J108" s="134"/>
      <c r="K108" s="134"/>
      <c r="L108" s="134"/>
      <c r="M108" s="133">
        <f t="shared" si="11"/>
        <v>0</v>
      </c>
      <c r="N108" s="113"/>
      <c r="X108" s="109"/>
      <c r="Y108" s="109"/>
      <c r="Z108" s="109"/>
      <c r="AA108" s="108"/>
    </row>
    <row r="109" spans="1:27" s="105" customFormat="1" ht="18" customHeight="1" x14ac:dyDescent="0.15">
      <c r="A109" s="142">
        <f t="shared" si="12"/>
        <v>0</v>
      </c>
      <c r="B109" s="141">
        <f t="shared" si="9"/>
        <v>0</v>
      </c>
      <c r="C109" s="140">
        <f>IF(($P$9-SUM($C$9:C108))&gt;0,$AA$9,0)</f>
        <v>0</v>
      </c>
      <c r="D109" s="139">
        <f>IF(($P$10-SUM($D$9:D108))&gt;0,$AA$10,0)</f>
        <v>0</v>
      </c>
      <c r="E109" s="138">
        <f>ROUND(((P$9-SUM(C$9:C108))*P$14/100)/12,0)</f>
        <v>0</v>
      </c>
      <c r="F109" s="137">
        <f t="shared" si="13"/>
        <v>0</v>
      </c>
      <c r="G109" s="423"/>
      <c r="H109" s="424"/>
      <c r="I109" s="134"/>
      <c r="J109" s="134"/>
      <c r="K109" s="134"/>
      <c r="L109" s="134"/>
      <c r="M109" s="133">
        <f t="shared" si="11"/>
        <v>0</v>
      </c>
      <c r="N109" s="113"/>
      <c r="X109" s="109"/>
      <c r="Y109" s="109"/>
      <c r="Z109" s="109"/>
      <c r="AA109" s="108"/>
    </row>
    <row r="110" spans="1:27" s="105" customFormat="1" ht="18" customHeight="1" x14ac:dyDescent="0.15">
      <c r="A110" s="142">
        <f t="shared" si="12"/>
        <v>0</v>
      </c>
      <c r="B110" s="141">
        <f t="shared" si="9"/>
        <v>0</v>
      </c>
      <c r="C110" s="140">
        <f>IF(($P$9-SUM($C$9:C109))&gt;0,$AA$9,0)</f>
        <v>0</v>
      </c>
      <c r="D110" s="139">
        <f>IF(($P$10-SUM($D$9:D109))&gt;0,$AA$10,0)</f>
        <v>0</v>
      </c>
      <c r="E110" s="138">
        <f>ROUND(((P$9-SUM(C$9:C109))*P$14/100)/12,0)</f>
        <v>0</v>
      </c>
      <c r="F110" s="137">
        <f t="shared" si="13"/>
        <v>0</v>
      </c>
      <c r="G110" s="423"/>
      <c r="H110" s="424"/>
      <c r="I110" s="134"/>
      <c r="J110" s="134"/>
      <c r="K110" s="134"/>
      <c r="L110" s="134"/>
      <c r="M110" s="133">
        <f t="shared" si="11"/>
        <v>0</v>
      </c>
      <c r="N110" s="113"/>
      <c r="X110" s="109"/>
      <c r="Y110" s="109"/>
      <c r="Z110" s="109"/>
      <c r="AA110" s="108"/>
    </row>
    <row r="111" spans="1:27" s="105" customFormat="1" ht="18" customHeight="1" x14ac:dyDescent="0.15">
      <c r="A111" s="142">
        <f t="shared" si="12"/>
        <v>0</v>
      </c>
      <c r="B111" s="141">
        <f t="shared" si="9"/>
        <v>0</v>
      </c>
      <c r="C111" s="140">
        <f>IF(($P$9-SUM($C$9:C110))&gt;0,$AA$9,0)</f>
        <v>0</v>
      </c>
      <c r="D111" s="139">
        <f>IF(($P$10-SUM($D$9:D110))&gt;0,$AA$10,0)</f>
        <v>0</v>
      </c>
      <c r="E111" s="138">
        <f>ROUND(((P$9-SUM(C$9:C110))*P$14/100)/12,0)</f>
        <v>0</v>
      </c>
      <c r="F111" s="137">
        <f t="shared" si="13"/>
        <v>0</v>
      </c>
      <c r="G111" s="423"/>
      <c r="H111" s="424"/>
      <c r="I111" s="134"/>
      <c r="J111" s="134"/>
      <c r="K111" s="134"/>
      <c r="L111" s="134"/>
      <c r="M111" s="133">
        <f t="shared" si="11"/>
        <v>0</v>
      </c>
      <c r="N111" s="113"/>
      <c r="X111" s="109"/>
      <c r="Y111" s="109"/>
      <c r="Z111" s="109"/>
      <c r="AA111" s="108"/>
    </row>
    <row r="112" spans="1:27" s="105" customFormat="1" ht="18" customHeight="1" x14ac:dyDescent="0.15">
      <c r="A112" s="142">
        <f t="shared" si="12"/>
        <v>0</v>
      </c>
      <c r="B112" s="141">
        <f t="shared" si="9"/>
        <v>0</v>
      </c>
      <c r="C112" s="140">
        <f>IF(($P$9-SUM($C$9:C111))&gt;0,$AA$9,0)</f>
        <v>0</v>
      </c>
      <c r="D112" s="139">
        <f>IF(($P$10-SUM($D$9:D111))&gt;0,$AA$10,0)</f>
        <v>0</v>
      </c>
      <c r="E112" s="138">
        <f>ROUND(((P$9-SUM(C$9:C111))*P$14/100)/12,0)</f>
        <v>0</v>
      </c>
      <c r="F112" s="137">
        <f t="shared" si="13"/>
        <v>0</v>
      </c>
      <c r="G112" s="423"/>
      <c r="H112" s="424"/>
      <c r="I112" s="134"/>
      <c r="J112" s="134"/>
      <c r="K112" s="134"/>
      <c r="L112" s="134"/>
      <c r="M112" s="133">
        <f t="shared" si="11"/>
        <v>0</v>
      </c>
      <c r="N112" s="113"/>
      <c r="X112" s="109"/>
      <c r="Y112" s="109"/>
      <c r="Z112" s="109"/>
      <c r="AA112" s="108"/>
    </row>
    <row r="113" spans="1:27" s="105" customFormat="1" ht="18" customHeight="1" x14ac:dyDescent="0.15">
      <c r="A113" s="142">
        <f t="shared" si="12"/>
        <v>0</v>
      </c>
      <c r="B113" s="141">
        <f t="shared" si="9"/>
        <v>0</v>
      </c>
      <c r="C113" s="140">
        <f>IF(($P$9-SUM($C$9:C112))&gt;0,$AA$9,0)</f>
        <v>0</v>
      </c>
      <c r="D113" s="139">
        <f>IF(($P$10-SUM($D$9:D112))&gt;0,$AA$10,0)</f>
        <v>0</v>
      </c>
      <c r="E113" s="138">
        <f>ROUND(((P$9-SUM(C$9:C112))*P$14/100)/12,0)</f>
        <v>0</v>
      </c>
      <c r="F113" s="137">
        <f t="shared" si="13"/>
        <v>0</v>
      </c>
      <c r="G113" s="423"/>
      <c r="H113" s="424"/>
      <c r="I113" s="134"/>
      <c r="J113" s="134"/>
      <c r="K113" s="134"/>
      <c r="L113" s="134"/>
      <c r="M113" s="133">
        <f t="shared" si="11"/>
        <v>0</v>
      </c>
      <c r="N113" s="113"/>
      <c r="X113" s="109"/>
      <c r="Y113" s="109"/>
      <c r="Z113" s="109"/>
      <c r="AA113" s="108"/>
    </row>
    <row r="114" spans="1:27" s="105" customFormat="1" ht="18" customHeight="1" x14ac:dyDescent="0.15">
      <c r="A114" s="142">
        <f t="shared" si="12"/>
        <v>0</v>
      </c>
      <c r="B114" s="141">
        <f t="shared" si="9"/>
        <v>0</v>
      </c>
      <c r="C114" s="140">
        <f>IF(($P$9-SUM($C$9:C113))&gt;0,$AA$9,0)</f>
        <v>0</v>
      </c>
      <c r="D114" s="139">
        <f>IF(($P$10-SUM($D$9:D113))&gt;0,$AA$10,0)</f>
        <v>0</v>
      </c>
      <c r="E114" s="138">
        <f>ROUND(((P$9-SUM(C$9:C113))*P$14/100)/12,0)</f>
        <v>0</v>
      </c>
      <c r="F114" s="137">
        <f t="shared" si="13"/>
        <v>0</v>
      </c>
      <c r="G114" s="144" t="s">
        <v>122</v>
      </c>
      <c r="H114" s="153">
        <f>SUM(F105:F116)</f>
        <v>0</v>
      </c>
      <c r="I114" s="134"/>
      <c r="J114" s="134"/>
      <c r="K114" s="134"/>
      <c r="L114" s="134"/>
      <c r="M114" s="133">
        <f t="shared" si="11"/>
        <v>0</v>
      </c>
      <c r="N114" s="113"/>
      <c r="X114" s="109"/>
      <c r="Y114" s="109"/>
      <c r="Z114" s="109"/>
      <c r="AA114" s="108"/>
    </row>
    <row r="115" spans="1:27" s="105" customFormat="1" ht="18" customHeight="1" x14ac:dyDescent="0.15">
      <c r="A115" s="142">
        <f t="shared" si="12"/>
        <v>0</v>
      </c>
      <c r="B115" s="141">
        <f t="shared" si="9"/>
        <v>0</v>
      </c>
      <c r="C115" s="140">
        <f>IF(($P$9-SUM($C$9:C114))&gt;0,$AA$9,0)</f>
        <v>0</v>
      </c>
      <c r="D115" s="139">
        <f>IF(($P$10-SUM($D$9:D114))&gt;0,$AA$10,0)</f>
        <v>0</v>
      </c>
      <c r="E115" s="138">
        <f>ROUND(((P$9-SUM(C$9:C114))*P$14/100)/12,0)</f>
        <v>0</v>
      </c>
      <c r="F115" s="137">
        <f t="shared" si="13"/>
        <v>0</v>
      </c>
      <c r="G115" s="136" t="s">
        <v>121</v>
      </c>
      <c r="H115" s="135">
        <f>SUM(B105:B116)</f>
        <v>0</v>
      </c>
      <c r="I115" s="134"/>
      <c r="J115" s="134"/>
      <c r="K115" s="134"/>
      <c r="L115" s="134"/>
      <c r="M115" s="133">
        <f t="shared" si="11"/>
        <v>0</v>
      </c>
      <c r="N115" s="113"/>
      <c r="X115" s="109"/>
      <c r="Y115" s="109"/>
      <c r="Z115" s="109"/>
      <c r="AA115" s="108"/>
    </row>
    <row r="116" spans="1:27" s="105" customFormat="1" ht="18" customHeight="1" x14ac:dyDescent="0.15">
      <c r="A116" s="132">
        <f t="shared" si="12"/>
        <v>0</v>
      </c>
      <c r="B116" s="131">
        <f t="shared" si="9"/>
        <v>0</v>
      </c>
      <c r="C116" s="130">
        <f>IF(($P$9-SUM($C$9:C115))&gt;0,$AA$9,0)</f>
        <v>0</v>
      </c>
      <c r="D116" s="129">
        <f>IF(($P$10-SUM($D$9:D115))&gt;0,$AA$10,0)</f>
        <v>0</v>
      </c>
      <c r="E116" s="128">
        <f>ROUND(((P$9-SUM(C$9:C115))*P$14/100)/12,0)</f>
        <v>0</v>
      </c>
      <c r="F116" s="127">
        <f t="shared" si="13"/>
        <v>0</v>
      </c>
      <c r="G116" s="126" t="s">
        <v>120</v>
      </c>
      <c r="H116" s="125">
        <f>SUM(E105:E116)</f>
        <v>0</v>
      </c>
      <c r="I116" s="124"/>
      <c r="J116" s="124"/>
      <c r="K116" s="124"/>
      <c r="L116" s="124"/>
      <c r="M116" s="123">
        <f t="shared" si="11"/>
        <v>0</v>
      </c>
      <c r="N116" s="113"/>
      <c r="X116" s="109"/>
      <c r="Y116" s="109"/>
      <c r="Z116" s="109"/>
      <c r="AA116" s="108"/>
    </row>
    <row r="117" spans="1:27" s="105" customFormat="1" ht="18" customHeight="1" x14ac:dyDescent="0.15">
      <c r="A117" s="152">
        <f t="shared" si="12"/>
        <v>0</v>
      </c>
      <c r="B117" s="151">
        <f t="shared" si="9"/>
        <v>0</v>
      </c>
      <c r="C117" s="150">
        <f>IF(($P$9-SUM($C$9:C116))&gt;0,$AA$9,0)</f>
        <v>0</v>
      </c>
      <c r="D117" s="149">
        <f>IF(($P$10-SUM($D$9:D116))&gt;0,$AA$10,0)</f>
        <v>0</v>
      </c>
      <c r="E117" s="154">
        <f>ROUND(((P$9-SUM(C$9:C116))*P$14/100)/12,0)</f>
        <v>0</v>
      </c>
      <c r="F117" s="147">
        <f t="shared" si="13"/>
        <v>0</v>
      </c>
      <c r="G117" s="421" t="s">
        <v>152</v>
      </c>
      <c r="H117" s="422"/>
      <c r="I117" s="146"/>
      <c r="J117" s="146"/>
      <c r="K117" s="146"/>
      <c r="L117" s="146"/>
      <c r="M117" s="145">
        <f t="shared" si="11"/>
        <v>0</v>
      </c>
      <c r="N117" s="113"/>
      <c r="X117" s="109"/>
      <c r="Y117" s="109"/>
      <c r="Z117" s="109"/>
      <c r="AA117" s="108"/>
    </row>
    <row r="118" spans="1:27" s="105" customFormat="1" ht="18" customHeight="1" x14ac:dyDescent="0.15">
      <c r="A118" s="142">
        <f t="shared" si="12"/>
        <v>0</v>
      </c>
      <c r="B118" s="141">
        <f t="shared" si="9"/>
        <v>0</v>
      </c>
      <c r="C118" s="140">
        <f>IF(($P$9-SUM($C$9:C117))&gt;0,$AA$9,0)</f>
        <v>0</v>
      </c>
      <c r="D118" s="139">
        <f>IF(($P$10-SUM($D$9:D117))&gt;0,$AA$10,0)</f>
        <v>0</v>
      </c>
      <c r="E118" s="138">
        <f>ROUND(((P$9-SUM(C$9:C117))*P$14/100)/12,0)</f>
        <v>0</v>
      </c>
      <c r="F118" s="137">
        <f t="shared" si="13"/>
        <v>0</v>
      </c>
      <c r="G118" s="423"/>
      <c r="H118" s="424"/>
      <c r="I118" s="134"/>
      <c r="J118" s="134"/>
      <c r="K118" s="134"/>
      <c r="L118" s="134"/>
      <c r="M118" s="133">
        <f t="shared" si="11"/>
        <v>0</v>
      </c>
      <c r="N118" s="113"/>
      <c r="X118" s="109"/>
      <c r="Y118" s="109"/>
      <c r="Z118" s="109"/>
      <c r="AA118" s="108"/>
    </row>
    <row r="119" spans="1:27" s="105" customFormat="1" ht="18" customHeight="1" x14ac:dyDescent="0.15">
      <c r="A119" s="142">
        <f t="shared" si="12"/>
        <v>0</v>
      </c>
      <c r="B119" s="141">
        <f t="shared" si="9"/>
        <v>0</v>
      </c>
      <c r="C119" s="140">
        <f>IF(($P$9-SUM($C$9:C118))&gt;0,$AA$9,0)</f>
        <v>0</v>
      </c>
      <c r="D119" s="139">
        <f>IF(($P$10-SUM($D$9:D118))&gt;0,$AA$10,0)</f>
        <v>0</v>
      </c>
      <c r="E119" s="138">
        <f>ROUND(((P$9-SUM(C$9:C118))*P$14/100)/12,0)</f>
        <v>0</v>
      </c>
      <c r="F119" s="137">
        <f t="shared" si="13"/>
        <v>0</v>
      </c>
      <c r="G119" s="423"/>
      <c r="H119" s="424"/>
      <c r="I119" s="134"/>
      <c r="J119" s="134"/>
      <c r="K119" s="134"/>
      <c r="L119" s="134"/>
      <c r="M119" s="133">
        <f t="shared" si="11"/>
        <v>0</v>
      </c>
      <c r="N119" s="113"/>
      <c r="X119" s="109"/>
      <c r="Y119" s="109"/>
      <c r="Z119" s="109"/>
      <c r="AA119" s="108"/>
    </row>
    <row r="120" spans="1:27" s="105" customFormat="1" ht="18" customHeight="1" x14ac:dyDescent="0.15">
      <c r="A120" s="142">
        <f t="shared" si="12"/>
        <v>0</v>
      </c>
      <c r="B120" s="141">
        <f t="shared" si="9"/>
        <v>0</v>
      </c>
      <c r="C120" s="140">
        <f>IF(($P$9-SUM($C$9:C119))&gt;0,$AA$9,0)</f>
        <v>0</v>
      </c>
      <c r="D120" s="139">
        <f>IF(($P$10-SUM($D$9:D119))&gt;0,$AA$10,0)</f>
        <v>0</v>
      </c>
      <c r="E120" s="138">
        <f>ROUND(((P$9-SUM(C$9:C119))*P$14/100)/12,0)</f>
        <v>0</v>
      </c>
      <c r="F120" s="137">
        <f t="shared" si="13"/>
        <v>0</v>
      </c>
      <c r="G120" s="423"/>
      <c r="H120" s="424"/>
      <c r="I120" s="134"/>
      <c r="J120" s="134"/>
      <c r="K120" s="134"/>
      <c r="L120" s="134"/>
      <c r="M120" s="133">
        <f t="shared" si="11"/>
        <v>0</v>
      </c>
      <c r="N120" s="113"/>
      <c r="X120" s="109"/>
      <c r="Y120" s="109"/>
      <c r="Z120" s="109"/>
      <c r="AA120" s="108"/>
    </row>
    <row r="121" spans="1:27" s="105" customFormat="1" ht="18" customHeight="1" x14ac:dyDescent="0.15">
      <c r="A121" s="142">
        <f t="shared" si="12"/>
        <v>0</v>
      </c>
      <c r="B121" s="141">
        <f t="shared" si="9"/>
        <v>0</v>
      </c>
      <c r="C121" s="140">
        <f>IF(($P$9-SUM($C$9:C120))&gt;0,$AA$9,0)</f>
        <v>0</v>
      </c>
      <c r="D121" s="139">
        <f>IF(($P$10-SUM($D$9:D120))&gt;0,$AA$10,0)</f>
        <v>0</v>
      </c>
      <c r="E121" s="138">
        <f>ROUND(((P$9-SUM(C$9:C120))*P$14/100)/12,0)</f>
        <v>0</v>
      </c>
      <c r="F121" s="137">
        <f t="shared" si="13"/>
        <v>0</v>
      </c>
      <c r="G121" s="423"/>
      <c r="H121" s="424"/>
      <c r="I121" s="134"/>
      <c r="J121" s="134"/>
      <c r="K121" s="134"/>
      <c r="L121" s="134"/>
      <c r="M121" s="133">
        <f t="shared" si="11"/>
        <v>0</v>
      </c>
      <c r="N121" s="113"/>
      <c r="X121" s="109"/>
      <c r="Y121" s="109"/>
      <c r="Z121" s="109"/>
      <c r="AA121" s="108"/>
    </row>
    <row r="122" spans="1:27" s="105" customFormat="1" ht="18" customHeight="1" x14ac:dyDescent="0.15">
      <c r="A122" s="142">
        <f t="shared" si="12"/>
        <v>0</v>
      </c>
      <c r="B122" s="141">
        <f t="shared" si="9"/>
        <v>0</v>
      </c>
      <c r="C122" s="140">
        <f>IF(($P$9-SUM($C$9:C121))&gt;0,$AA$9,0)</f>
        <v>0</v>
      </c>
      <c r="D122" s="139">
        <f>IF(($P$10-SUM($D$9:D121))&gt;0,$AA$10,0)</f>
        <v>0</v>
      </c>
      <c r="E122" s="138">
        <f>ROUND(((P$9-SUM(C$9:C121))*P$14/100)/12,0)</f>
        <v>0</v>
      </c>
      <c r="F122" s="137">
        <f t="shared" si="13"/>
        <v>0</v>
      </c>
      <c r="G122" s="423"/>
      <c r="H122" s="424"/>
      <c r="I122" s="134"/>
      <c r="J122" s="134"/>
      <c r="K122" s="134"/>
      <c r="L122" s="134"/>
      <c r="M122" s="133">
        <f t="shared" si="11"/>
        <v>0</v>
      </c>
      <c r="N122" s="113"/>
      <c r="X122" s="109"/>
      <c r="Y122" s="109"/>
      <c r="Z122" s="109"/>
      <c r="AA122" s="108"/>
    </row>
    <row r="123" spans="1:27" s="105" customFormat="1" ht="18" customHeight="1" x14ac:dyDescent="0.15">
      <c r="A123" s="142">
        <f t="shared" si="12"/>
        <v>0</v>
      </c>
      <c r="B123" s="141">
        <f t="shared" si="9"/>
        <v>0</v>
      </c>
      <c r="C123" s="140">
        <f>IF(($P$9-SUM($C$9:C122))&gt;0,$AA$9,0)</f>
        <v>0</v>
      </c>
      <c r="D123" s="139">
        <f>IF(($P$10-SUM($D$9:D122))&gt;0,$AA$10,0)</f>
        <v>0</v>
      </c>
      <c r="E123" s="138">
        <f>ROUND(((P$9-SUM(C$9:C122))*P$14/100)/12,0)</f>
        <v>0</v>
      </c>
      <c r="F123" s="137">
        <f t="shared" si="13"/>
        <v>0</v>
      </c>
      <c r="G123" s="423"/>
      <c r="H123" s="424"/>
      <c r="I123" s="134"/>
      <c r="J123" s="134"/>
      <c r="K123" s="134"/>
      <c r="L123" s="134"/>
      <c r="M123" s="133">
        <f t="shared" si="11"/>
        <v>0</v>
      </c>
      <c r="N123" s="113"/>
      <c r="X123" s="109"/>
      <c r="Y123" s="109"/>
      <c r="Z123" s="109"/>
      <c r="AA123" s="108"/>
    </row>
    <row r="124" spans="1:27" s="105" customFormat="1" ht="18" customHeight="1" x14ac:dyDescent="0.15">
      <c r="A124" s="142">
        <f t="shared" si="12"/>
        <v>0</v>
      </c>
      <c r="B124" s="141">
        <f t="shared" si="9"/>
        <v>0</v>
      </c>
      <c r="C124" s="140">
        <f>IF(($P$9-SUM($C$9:C123))&gt;0,$AA$9,0)</f>
        <v>0</v>
      </c>
      <c r="D124" s="139">
        <f>IF(($P$10-SUM($D$9:D123))&gt;0,$AA$10,0)</f>
        <v>0</v>
      </c>
      <c r="E124" s="138">
        <f>ROUND(((P$9-SUM(C$9:C123))*P$14/100)/12,0)</f>
        <v>0</v>
      </c>
      <c r="F124" s="137">
        <f t="shared" si="13"/>
        <v>0</v>
      </c>
      <c r="G124" s="423"/>
      <c r="H124" s="424"/>
      <c r="I124" s="134"/>
      <c r="J124" s="134"/>
      <c r="K124" s="134"/>
      <c r="L124" s="134"/>
      <c r="M124" s="133">
        <f t="shared" si="11"/>
        <v>0</v>
      </c>
      <c r="N124" s="113"/>
      <c r="X124" s="109"/>
      <c r="Y124" s="109"/>
      <c r="Z124" s="109"/>
      <c r="AA124" s="108"/>
    </row>
    <row r="125" spans="1:27" s="105" customFormat="1" ht="18" customHeight="1" x14ac:dyDescent="0.15">
      <c r="A125" s="142">
        <f t="shared" si="12"/>
        <v>0</v>
      </c>
      <c r="B125" s="141">
        <f t="shared" si="9"/>
        <v>0</v>
      </c>
      <c r="C125" s="140">
        <f>IF(($P$9-SUM($C$9:C124))&gt;0,$AA$9,0)</f>
        <v>0</v>
      </c>
      <c r="D125" s="139">
        <f>IF(($P$10-SUM($D$9:D124))&gt;0,$AA$10,0)</f>
        <v>0</v>
      </c>
      <c r="E125" s="138">
        <f>ROUND(((P$9-SUM(C$9:C124))*P$14/100)/12,0)</f>
        <v>0</v>
      </c>
      <c r="F125" s="137">
        <f t="shared" si="13"/>
        <v>0</v>
      </c>
      <c r="G125" s="423"/>
      <c r="H125" s="424"/>
      <c r="I125" s="134"/>
      <c r="J125" s="134"/>
      <c r="K125" s="134"/>
      <c r="L125" s="134"/>
      <c r="M125" s="133">
        <f t="shared" si="11"/>
        <v>0</v>
      </c>
      <c r="N125" s="113"/>
      <c r="X125" s="109"/>
      <c r="Y125" s="109"/>
      <c r="Z125" s="109"/>
      <c r="AA125" s="108"/>
    </row>
    <row r="126" spans="1:27" s="105" customFormat="1" ht="18" customHeight="1" x14ac:dyDescent="0.15">
      <c r="A126" s="142">
        <f t="shared" si="12"/>
        <v>0</v>
      </c>
      <c r="B126" s="141">
        <f t="shared" si="9"/>
        <v>0</v>
      </c>
      <c r="C126" s="140">
        <f>IF(($P$9-SUM($C$9:C125))&gt;0,$AA$9,0)</f>
        <v>0</v>
      </c>
      <c r="D126" s="139">
        <f>IF(($P$10-SUM($D$9:D125))&gt;0,$AA$10,0)</f>
        <v>0</v>
      </c>
      <c r="E126" s="138">
        <f>ROUND(((P$9-SUM(C$9:C125))*P$14/100)/12,0)</f>
        <v>0</v>
      </c>
      <c r="F126" s="137">
        <f t="shared" si="13"/>
        <v>0</v>
      </c>
      <c r="G126" s="144" t="s">
        <v>122</v>
      </c>
      <c r="H126" s="153">
        <f>SUM(F117:F128)</f>
        <v>0</v>
      </c>
      <c r="I126" s="134"/>
      <c r="J126" s="134"/>
      <c r="K126" s="134"/>
      <c r="L126" s="134"/>
      <c r="M126" s="133">
        <f t="shared" si="11"/>
        <v>0</v>
      </c>
      <c r="N126" s="113"/>
      <c r="X126" s="109"/>
      <c r="Y126" s="109"/>
      <c r="Z126" s="109"/>
      <c r="AA126" s="108"/>
    </row>
    <row r="127" spans="1:27" s="105" customFormat="1" ht="18" customHeight="1" x14ac:dyDescent="0.15">
      <c r="A127" s="142">
        <f t="shared" si="12"/>
        <v>0</v>
      </c>
      <c r="B127" s="141">
        <f t="shared" si="9"/>
        <v>0</v>
      </c>
      <c r="C127" s="140">
        <f>IF(($P$9-SUM($C$9:C126))&gt;0,$AA$9,0)</f>
        <v>0</v>
      </c>
      <c r="D127" s="139">
        <f>IF(($P$10-SUM($D$9:D126))&gt;0,$AA$10,0)</f>
        <v>0</v>
      </c>
      <c r="E127" s="138">
        <f>ROUND(((P$9-SUM(C$9:C126))*P$14/100)/12,0)</f>
        <v>0</v>
      </c>
      <c r="F127" s="137">
        <f t="shared" si="13"/>
        <v>0</v>
      </c>
      <c r="G127" s="136" t="s">
        <v>121</v>
      </c>
      <c r="H127" s="135">
        <f>SUM(B117:B128)</f>
        <v>0</v>
      </c>
      <c r="I127" s="134"/>
      <c r="J127" s="134"/>
      <c r="K127" s="134"/>
      <c r="L127" s="134"/>
      <c r="M127" s="133">
        <f t="shared" si="11"/>
        <v>0</v>
      </c>
      <c r="N127" s="113"/>
      <c r="X127" s="109"/>
      <c r="Y127" s="109"/>
      <c r="Z127" s="109"/>
      <c r="AA127" s="108"/>
    </row>
    <row r="128" spans="1:27" s="105" customFormat="1" ht="18" customHeight="1" x14ac:dyDescent="0.15">
      <c r="A128" s="132">
        <f t="shared" si="12"/>
        <v>0</v>
      </c>
      <c r="B128" s="131">
        <f t="shared" si="9"/>
        <v>0</v>
      </c>
      <c r="C128" s="130">
        <f>IF(($P$9-SUM($C$9:C127))&gt;0,$AA$9,0)</f>
        <v>0</v>
      </c>
      <c r="D128" s="129">
        <f>IF(($P$10-SUM($D$9:D127))&gt;0,$AA$10,0)</f>
        <v>0</v>
      </c>
      <c r="E128" s="128">
        <f>ROUND(((P$9-SUM(C$9:C127))*P$14/100)/12,0)</f>
        <v>0</v>
      </c>
      <c r="F128" s="127">
        <f t="shared" si="13"/>
        <v>0</v>
      </c>
      <c r="G128" s="126" t="s">
        <v>120</v>
      </c>
      <c r="H128" s="125">
        <f>SUM(E117:E128)</f>
        <v>0</v>
      </c>
      <c r="I128" s="124"/>
      <c r="J128" s="124"/>
      <c r="K128" s="124"/>
      <c r="L128" s="124"/>
      <c r="M128" s="123">
        <f t="shared" si="11"/>
        <v>0</v>
      </c>
      <c r="N128" s="113"/>
      <c r="X128" s="109"/>
      <c r="Y128" s="109"/>
      <c r="Z128" s="109"/>
      <c r="AA128" s="108"/>
    </row>
    <row r="129" spans="1:27" s="105" customFormat="1" ht="18" customHeight="1" x14ac:dyDescent="0.15">
      <c r="A129" s="152">
        <f t="shared" si="12"/>
        <v>0</v>
      </c>
      <c r="B129" s="151">
        <f t="shared" si="9"/>
        <v>0</v>
      </c>
      <c r="C129" s="150">
        <f>IF(($P$9-SUM($C$9:C128))&gt;0,$AA$9,0)</f>
        <v>0</v>
      </c>
      <c r="D129" s="149">
        <f>IF(($P$10-SUM($D$9:D128))&gt;0,$AA$10,0)</f>
        <v>0</v>
      </c>
      <c r="E129" s="148">
        <f>IF(P$13&gt;1,"未定",ROUND(((P$9-SUM(C$9:C128))*P$14/100)/12,0))</f>
        <v>0</v>
      </c>
      <c r="F129" s="147">
        <f t="shared" ref="F129:F192" si="14">IF(P$13&gt;1,"未定",B129+E129)</f>
        <v>0</v>
      </c>
      <c r="G129" s="421" t="s">
        <v>151</v>
      </c>
      <c r="H129" s="422"/>
      <c r="I129" s="146"/>
      <c r="J129" s="146"/>
      <c r="K129" s="146"/>
      <c r="L129" s="146"/>
      <c r="M129" s="145">
        <f t="shared" si="11"/>
        <v>0</v>
      </c>
      <c r="N129" s="113"/>
      <c r="X129" s="109"/>
      <c r="Y129" s="109"/>
      <c r="Z129" s="109"/>
      <c r="AA129" s="108"/>
    </row>
    <row r="130" spans="1:27" s="105" customFormat="1" ht="18" customHeight="1" x14ac:dyDescent="0.15">
      <c r="A130" s="142">
        <f t="shared" si="12"/>
        <v>0</v>
      </c>
      <c r="B130" s="141">
        <f t="shared" si="9"/>
        <v>0</v>
      </c>
      <c r="C130" s="140">
        <f>IF(($P$9-SUM($C$9:C129))&gt;0,$AA$9,0)</f>
        <v>0</v>
      </c>
      <c r="D130" s="139">
        <f>IF(($P$10-SUM($D$9:D129))&gt;0,$AA$10,0)</f>
        <v>0</v>
      </c>
      <c r="E130" s="138">
        <f>IF(P$13&gt;1,"未定",ROUND(((P$9-SUM(C$9:C129))*P$14/100)/12,0))</f>
        <v>0</v>
      </c>
      <c r="F130" s="137">
        <f t="shared" si="14"/>
        <v>0</v>
      </c>
      <c r="G130" s="423"/>
      <c r="H130" s="424"/>
      <c r="I130" s="134"/>
      <c r="J130" s="134"/>
      <c r="K130" s="134"/>
      <c r="L130" s="134"/>
      <c r="M130" s="133">
        <f t="shared" si="11"/>
        <v>0</v>
      </c>
      <c r="N130" s="113"/>
      <c r="X130" s="109"/>
      <c r="Y130" s="109"/>
      <c r="Z130" s="109"/>
      <c r="AA130" s="108"/>
    </row>
    <row r="131" spans="1:27" s="105" customFormat="1" ht="18" customHeight="1" x14ac:dyDescent="0.15">
      <c r="A131" s="142">
        <f t="shared" si="12"/>
        <v>0</v>
      </c>
      <c r="B131" s="141">
        <f t="shared" si="9"/>
        <v>0</v>
      </c>
      <c r="C131" s="140">
        <f>IF(($P$9-SUM($C$9:C130))&gt;0,$AA$9,0)</f>
        <v>0</v>
      </c>
      <c r="D131" s="139">
        <f>IF(($P$10-SUM($D$9:D130))&gt;0,$AA$10,0)</f>
        <v>0</v>
      </c>
      <c r="E131" s="138">
        <f>IF(P$13&gt;1,"未定",ROUND(((P$9-SUM(C$9:C130))*P$14/100)/12,0))</f>
        <v>0</v>
      </c>
      <c r="F131" s="137">
        <f t="shared" si="14"/>
        <v>0</v>
      </c>
      <c r="G131" s="423"/>
      <c r="H131" s="424"/>
      <c r="I131" s="134"/>
      <c r="J131" s="134"/>
      <c r="K131" s="134"/>
      <c r="L131" s="134"/>
      <c r="M131" s="133">
        <f t="shared" si="11"/>
        <v>0</v>
      </c>
      <c r="N131" s="113"/>
      <c r="X131" s="109"/>
      <c r="Y131" s="109"/>
      <c r="Z131" s="109"/>
      <c r="AA131" s="108"/>
    </row>
    <row r="132" spans="1:27" s="105" customFormat="1" ht="18" customHeight="1" x14ac:dyDescent="0.15">
      <c r="A132" s="142">
        <f t="shared" si="12"/>
        <v>0</v>
      </c>
      <c r="B132" s="141">
        <f t="shared" si="9"/>
        <v>0</v>
      </c>
      <c r="C132" s="140">
        <f>IF(($P$9-SUM($C$9:C131))&gt;0,$AA$9,0)</f>
        <v>0</v>
      </c>
      <c r="D132" s="139">
        <f>IF(($P$10-SUM($D$9:D131))&gt;0,$AA$10,0)</f>
        <v>0</v>
      </c>
      <c r="E132" s="138">
        <f>IF(P$13&gt;1,"未定",ROUND(((P$9-SUM(C$9:C131))*P$14/100)/12,0))</f>
        <v>0</v>
      </c>
      <c r="F132" s="137">
        <f t="shared" si="14"/>
        <v>0</v>
      </c>
      <c r="G132" s="423"/>
      <c r="H132" s="424"/>
      <c r="I132" s="134"/>
      <c r="J132" s="134"/>
      <c r="K132" s="134"/>
      <c r="L132" s="134"/>
      <c r="M132" s="133">
        <f t="shared" si="11"/>
        <v>0</v>
      </c>
      <c r="N132" s="113"/>
      <c r="X132" s="109"/>
      <c r="Y132" s="109"/>
      <c r="Z132" s="109"/>
      <c r="AA132" s="108"/>
    </row>
    <row r="133" spans="1:27" s="105" customFormat="1" ht="18" customHeight="1" x14ac:dyDescent="0.15">
      <c r="A133" s="142">
        <f t="shared" si="12"/>
        <v>0</v>
      </c>
      <c r="B133" s="141">
        <f t="shared" si="9"/>
        <v>0</v>
      </c>
      <c r="C133" s="140">
        <f>IF(($P$9-SUM($C$9:C132))&gt;0,$AA$9,0)</f>
        <v>0</v>
      </c>
      <c r="D133" s="139">
        <f>IF(($P$10-SUM($D$9:D132))&gt;0,$AA$10,0)</f>
        <v>0</v>
      </c>
      <c r="E133" s="138">
        <f>IF(P$13&gt;1,"未定",ROUND(((P$9-SUM(C$9:C132))*P$14/100)/12,0))</f>
        <v>0</v>
      </c>
      <c r="F133" s="137">
        <f t="shared" si="14"/>
        <v>0</v>
      </c>
      <c r="G133" s="423"/>
      <c r="H133" s="424"/>
      <c r="I133" s="134"/>
      <c r="J133" s="134"/>
      <c r="K133" s="134"/>
      <c r="L133" s="134"/>
      <c r="M133" s="133">
        <f t="shared" si="11"/>
        <v>0</v>
      </c>
      <c r="N133" s="113"/>
      <c r="X133" s="109"/>
      <c r="Y133" s="109"/>
      <c r="Z133" s="109"/>
      <c r="AA133" s="108"/>
    </row>
    <row r="134" spans="1:27" s="105" customFormat="1" ht="18" customHeight="1" x14ac:dyDescent="0.15">
      <c r="A134" s="142">
        <f t="shared" si="12"/>
        <v>0</v>
      </c>
      <c r="B134" s="141">
        <f t="shared" si="9"/>
        <v>0</v>
      </c>
      <c r="C134" s="140">
        <f>IF(($P$9-SUM($C$9:C133))&gt;0,$AA$9,0)</f>
        <v>0</v>
      </c>
      <c r="D134" s="139">
        <f>IF(($P$10-SUM($D$9:D133))&gt;0,$AA$10,0)</f>
        <v>0</v>
      </c>
      <c r="E134" s="138">
        <f>IF(P$13&gt;1,"未定",ROUND(((P$9-SUM(C$9:C133))*P$14/100)/12,0))</f>
        <v>0</v>
      </c>
      <c r="F134" s="137">
        <f t="shared" si="14"/>
        <v>0</v>
      </c>
      <c r="G134" s="423"/>
      <c r="H134" s="424"/>
      <c r="I134" s="134"/>
      <c r="J134" s="134"/>
      <c r="K134" s="134"/>
      <c r="L134" s="134"/>
      <c r="M134" s="133">
        <f t="shared" si="11"/>
        <v>0</v>
      </c>
      <c r="N134" s="113"/>
      <c r="X134" s="109"/>
      <c r="Y134" s="109"/>
      <c r="Z134" s="109"/>
      <c r="AA134" s="108"/>
    </row>
    <row r="135" spans="1:27" s="105" customFormat="1" ht="18" customHeight="1" x14ac:dyDescent="0.15">
      <c r="A135" s="142">
        <f t="shared" si="12"/>
        <v>0</v>
      </c>
      <c r="B135" s="141">
        <f t="shared" si="9"/>
        <v>0</v>
      </c>
      <c r="C135" s="140">
        <f>IF(($P$9-SUM($C$9:C134))&gt;0,$AA$9,0)</f>
        <v>0</v>
      </c>
      <c r="D135" s="139">
        <f>IF(($P$10-SUM($D$9:D134))&gt;0,$AA$10,0)</f>
        <v>0</v>
      </c>
      <c r="E135" s="138">
        <f>IF(P$13&gt;1,"未定",ROUND(((P$9-SUM(C$9:C134))*P$14/100)/12,0))</f>
        <v>0</v>
      </c>
      <c r="F135" s="137">
        <f t="shared" si="14"/>
        <v>0</v>
      </c>
      <c r="G135" s="423"/>
      <c r="H135" s="424"/>
      <c r="I135" s="134"/>
      <c r="J135" s="134"/>
      <c r="K135" s="134"/>
      <c r="L135" s="134"/>
      <c r="M135" s="133">
        <f t="shared" si="11"/>
        <v>0</v>
      </c>
      <c r="N135" s="113"/>
      <c r="X135" s="109"/>
      <c r="Y135" s="109"/>
      <c r="Z135" s="109"/>
      <c r="AA135" s="108"/>
    </row>
    <row r="136" spans="1:27" s="105" customFormat="1" ht="18" customHeight="1" x14ac:dyDescent="0.15">
      <c r="A136" s="142">
        <f t="shared" si="12"/>
        <v>0</v>
      </c>
      <c r="B136" s="141">
        <f t="shared" si="9"/>
        <v>0</v>
      </c>
      <c r="C136" s="140">
        <f>IF(($P$9-SUM($C$9:C135))&gt;0,$AA$9,0)</f>
        <v>0</v>
      </c>
      <c r="D136" s="139">
        <f>IF(($P$10-SUM($D$9:D135))&gt;0,$AA$10,0)</f>
        <v>0</v>
      </c>
      <c r="E136" s="138">
        <f>IF(P$13&gt;1,"未定",ROUND(((P$9-SUM(C$9:C135))*P$14/100)/12,0))</f>
        <v>0</v>
      </c>
      <c r="F136" s="137">
        <f t="shared" si="14"/>
        <v>0</v>
      </c>
      <c r="G136" s="423"/>
      <c r="H136" s="424"/>
      <c r="I136" s="134"/>
      <c r="J136" s="134"/>
      <c r="K136" s="134"/>
      <c r="L136" s="134"/>
      <c r="M136" s="133">
        <f t="shared" si="11"/>
        <v>0</v>
      </c>
      <c r="N136" s="113"/>
      <c r="X136" s="109"/>
      <c r="Y136" s="109"/>
      <c r="Z136" s="109"/>
      <c r="AA136" s="108"/>
    </row>
    <row r="137" spans="1:27" s="105" customFormat="1" ht="18" customHeight="1" x14ac:dyDescent="0.15">
      <c r="A137" s="142">
        <f t="shared" si="12"/>
        <v>0</v>
      </c>
      <c r="B137" s="141">
        <f t="shared" ref="B137:B200" si="15">SUM(C137:D137)</f>
        <v>0</v>
      </c>
      <c r="C137" s="140">
        <f>IF(($P$9-SUM($C$9:C136))&gt;0,$AA$9,0)</f>
        <v>0</v>
      </c>
      <c r="D137" s="139">
        <f>IF(($P$10-SUM($D$9:D136))&gt;0,$AA$10,0)</f>
        <v>0</v>
      </c>
      <c r="E137" s="138">
        <f>IF(P$13&gt;1,"未定",ROUND(((P$9-SUM(C$9:C136))*P$14/100)/12,0))</f>
        <v>0</v>
      </c>
      <c r="F137" s="137">
        <f t="shared" si="14"/>
        <v>0</v>
      </c>
      <c r="G137" s="423"/>
      <c r="H137" s="424"/>
      <c r="I137" s="134"/>
      <c r="J137" s="134"/>
      <c r="K137" s="134"/>
      <c r="L137" s="134"/>
      <c r="M137" s="133">
        <f t="shared" ref="M137:M200" si="16">SUM(I137:L137)</f>
        <v>0</v>
      </c>
      <c r="N137" s="113"/>
      <c r="X137" s="109"/>
      <c r="Y137" s="109"/>
      <c r="Z137" s="109"/>
      <c r="AA137" s="108"/>
    </row>
    <row r="138" spans="1:27" s="105" customFormat="1" ht="18" customHeight="1" x14ac:dyDescent="0.15">
      <c r="A138" s="142">
        <f t="shared" ref="A138:A201" si="17">IF(F138&gt;0,A137+1,0)</f>
        <v>0</v>
      </c>
      <c r="B138" s="141">
        <f t="shared" si="15"/>
        <v>0</v>
      </c>
      <c r="C138" s="140">
        <f>IF(($P$9-SUM($C$9:C137))&gt;0,$AA$9,0)</f>
        <v>0</v>
      </c>
      <c r="D138" s="139">
        <f>IF(($P$10-SUM($D$9:D137))&gt;0,$AA$10,0)</f>
        <v>0</v>
      </c>
      <c r="E138" s="138">
        <f>IF(P$13&gt;1,"未定",ROUND(((P$9-SUM(C$9:C137))*P$14/100)/12,0))</f>
        <v>0</v>
      </c>
      <c r="F138" s="137">
        <f t="shared" si="14"/>
        <v>0</v>
      </c>
      <c r="G138" s="144" t="s">
        <v>122</v>
      </c>
      <c r="H138" s="143">
        <f>IF(P$13&gt;1,"未定",SUM(F129:F140))</f>
        <v>0</v>
      </c>
      <c r="I138" s="134"/>
      <c r="J138" s="134"/>
      <c r="K138" s="134"/>
      <c r="L138" s="134"/>
      <c r="M138" s="133">
        <f t="shared" si="16"/>
        <v>0</v>
      </c>
      <c r="N138" s="113"/>
      <c r="X138" s="109"/>
      <c r="Y138" s="109"/>
      <c r="Z138" s="109"/>
      <c r="AA138" s="108"/>
    </row>
    <row r="139" spans="1:27" s="105" customFormat="1" ht="18" customHeight="1" x14ac:dyDescent="0.15">
      <c r="A139" s="142">
        <f t="shared" si="17"/>
        <v>0</v>
      </c>
      <c r="B139" s="141">
        <f t="shared" si="15"/>
        <v>0</v>
      </c>
      <c r="C139" s="140">
        <f>IF(($P$9-SUM($C$9:C138))&gt;0,$AA$9,0)</f>
        <v>0</v>
      </c>
      <c r="D139" s="139">
        <f>IF(($P$10-SUM($D$9:D138))&gt;0,$AA$10,0)</f>
        <v>0</v>
      </c>
      <c r="E139" s="138">
        <f>IF(P$13&gt;1,"未定",ROUND(((P$9-SUM(C$9:C138))*P$14/100)/12,0))</f>
        <v>0</v>
      </c>
      <c r="F139" s="137">
        <f t="shared" si="14"/>
        <v>0</v>
      </c>
      <c r="G139" s="136" t="s">
        <v>121</v>
      </c>
      <c r="H139" s="135">
        <f>SUM(B129:B140)</f>
        <v>0</v>
      </c>
      <c r="I139" s="134"/>
      <c r="J139" s="134"/>
      <c r="K139" s="134"/>
      <c r="L139" s="134"/>
      <c r="M139" s="133">
        <f t="shared" si="16"/>
        <v>0</v>
      </c>
      <c r="N139" s="113"/>
      <c r="X139" s="109"/>
      <c r="Y139" s="109"/>
      <c r="Z139" s="109"/>
      <c r="AA139" s="108"/>
    </row>
    <row r="140" spans="1:27" s="105" customFormat="1" ht="18" customHeight="1" x14ac:dyDescent="0.15">
      <c r="A140" s="132">
        <f t="shared" si="17"/>
        <v>0</v>
      </c>
      <c r="B140" s="131">
        <f t="shared" si="15"/>
        <v>0</v>
      </c>
      <c r="C140" s="130">
        <f>IF(($P$9-SUM($C$9:C139))&gt;0,$AA$9,0)</f>
        <v>0</v>
      </c>
      <c r="D140" s="129">
        <f>IF(($P$10-SUM($D$9:D139))&gt;0,$AA$10,0)</f>
        <v>0</v>
      </c>
      <c r="E140" s="138">
        <f>IF(P$13&gt;1,"未定",ROUND(((P$9-SUM(C$9:C139))*P$14/100)/12,0))</f>
        <v>0</v>
      </c>
      <c r="F140" s="127">
        <f t="shared" si="14"/>
        <v>0</v>
      </c>
      <c r="G140" s="126" t="s">
        <v>120</v>
      </c>
      <c r="H140" s="125">
        <f>IF(P$13&gt;1,"未定",SUM(E129:E140))</f>
        <v>0</v>
      </c>
      <c r="I140" s="124"/>
      <c r="J140" s="124"/>
      <c r="K140" s="124"/>
      <c r="L140" s="124"/>
      <c r="M140" s="123">
        <f t="shared" si="16"/>
        <v>0</v>
      </c>
      <c r="N140" s="113"/>
      <c r="X140" s="109"/>
      <c r="Y140" s="109"/>
      <c r="Z140" s="109"/>
      <c r="AA140" s="108"/>
    </row>
    <row r="141" spans="1:27" s="105" customFormat="1" ht="18" customHeight="1" x14ac:dyDescent="0.15">
      <c r="A141" s="152">
        <f t="shared" si="17"/>
        <v>0</v>
      </c>
      <c r="B141" s="151">
        <f t="shared" si="15"/>
        <v>0</v>
      </c>
      <c r="C141" s="150">
        <f>IF(($P$9-SUM($C$9:C140))&gt;0,$AA$9,0)</f>
        <v>0</v>
      </c>
      <c r="D141" s="149">
        <f>IF(($P$10-SUM($D$9:D140))&gt;0,$AA$10,0)</f>
        <v>0</v>
      </c>
      <c r="E141" s="148">
        <f>IF(P$13&gt;1,"未定",ROUND(((P$9-SUM(C$9:C140))*P$14/100)/12,0))</f>
        <v>0</v>
      </c>
      <c r="F141" s="147">
        <f t="shared" si="14"/>
        <v>0</v>
      </c>
      <c r="G141" s="421" t="s">
        <v>150</v>
      </c>
      <c r="H141" s="422"/>
      <c r="I141" s="146"/>
      <c r="J141" s="146"/>
      <c r="K141" s="146"/>
      <c r="L141" s="146"/>
      <c r="M141" s="145">
        <f t="shared" si="16"/>
        <v>0</v>
      </c>
      <c r="N141" s="113"/>
      <c r="X141" s="109"/>
      <c r="Y141" s="109"/>
      <c r="Z141" s="109"/>
      <c r="AA141" s="108"/>
    </row>
    <row r="142" spans="1:27" s="105" customFormat="1" ht="18" customHeight="1" x14ac:dyDescent="0.15">
      <c r="A142" s="142">
        <f t="shared" si="17"/>
        <v>0</v>
      </c>
      <c r="B142" s="141">
        <f t="shared" si="15"/>
        <v>0</v>
      </c>
      <c r="C142" s="140">
        <f>IF(($P$9-SUM($C$9:C141))&gt;0,$AA$9,0)</f>
        <v>0</v>
      </c>
      <c r="D142" s="139">
        <f>IF(($P$10-SUM($D$9:D141))&gt;0,$AA$10,0)</f>
        <v>0</v>
      </c>
      <c r="E142" s="138">
        <f>IF(P$13&gt;1,"未定",ROUND(((P$9-SUM(C$9:C141))*P$14/100)/12,0))</f>
        <v>0</v>
      </c>
      <c r="F142" s="137">
        <f t="shared" si="14"/>
        <v>0</v>
      </c>
      <c r="G142" s="423"/>
      <c r="H142" s="424"/>
      <c r="I142" s="134"/>
      <c r="J142" s="134"/>
      <c r="K142" s="134"/>
      <c r="L142" s="134"/>
      <c r="M142" s="133">
        <f t="shared" si="16"/>
        <v>0</v>
      </c>
      <c r="N142" s="113"/>
      <c r="X142" s="109"/>
      <c r="Y142" s="109"/>
      <c r="Z142" s="109"/>
      <c r="AA142" s="108"/>
    </row>
    <row r="143" spans="1:27" s="105" customFormat="1" ht="18" customHeight="1" x14ac:dyDescent="0.15">
      <c r="A143" s="142">
        <f t="shared" si="17"/>
        <v>0</v>
      </c>
      <c r="B143" s="141">
        <f t="shared" si="15"/>
        <v>0</v>
      </c>
      <c r="C143" s="140">
        <f>IF(($P$9-SUM($C$9:C142))&gt;0,$AA$9,0)</f>
        <v>0</v>
      </c>
      <c r="D143" s="139">
        <f>IF(($P$10-SUM($D$9:D142))&gt;0,$AA$10,0)</f>
        <v>0</v>
      </c>
      <c r="E143" s="138">
        <f>IF(P$13&gt;1,"未定",ROUND(((P$9-SUM(C$9:C142))*P$14/100)/12,0))</f>
        <v>0</v>
      </c>
      <c r="F143" s="137">
        <f t="shared" si="14"/>
        <v>0</v>
      </c>
      <c r="G143" s="423"/>
      <c r="H143" s="424"/>
      <c r="I143" s="134"/>
      <c r="J143" s="134"/>
      <c r="K143" s="134"/>
      <c r="L143" s="134"/>
      <c r="M143" s="133">
        <f t="shared" si="16"/>
        <v>0</v>
      </c>
      <c r="N143" s="113"/>
      <c r="X143" s="109"/>
      <c r="Y143" s="109"/>
      <c r="Z143" s="109"/>
      <c r="AA143" s="108"/>
    </row>
    <row r="144" spans="1:27" s="105" customFormat="1" ht="18" customHeight="1" x14ac:dyDescent="0.15">
      <c r="A144" s="142">
        <f t="shared" si="17"/>
        <v>0</v>
      </c>
      <c r="B144" s="141">
        <f t="shared" si="15"/>
        <v>0</v>
      </c>
      <c r="C144" s="140">
        <f>IF(($P$9-SUM($C$9:C143))&gt;0,$AA$9,0)</f>
        <v>0</v>
      </c>
      <c r="D144" s="139">
        <f>IF(($P$10-SUM($D$9:D143))&gt;0,$AA$10,0)</f>
        <v>0</v>
      </c>
      <c r="E144" s="138">
        <f>IF(P$13&gt;1,"未定",ROUND(((P$9-SUM(C$9:C143))*P$14/100)/12,0))</f>
        <v>0</v>
      </c>
      <c r="F144" s="137">
        <f t="shared" si="14"/>
        <v>0</v>
      </c>
      <c r="G144" s="423"/>
      <c r="H144" s="424"/>
      <c r="I144" s="134"/>
      <c r="J144" s="134"/>
      <c r="K144" s="134"/>
      <c r="L144" s="134"/>
      <c r="M144" s="133">
        <f t="shared" si="16"/>
        <v>0</v>
      </c>
      <c r="N144" s="113"/>
      <c r="X144" s="109"/>
      <c r="Y144" s="109"/>
      <c r="Z144" s="109"/>
      <c r="AA144" s="108"/>
    </row>
    <row r="145" spans="1:27" s="105" customFormat="1" ht="18" customHeight="1" x14ac:dyDescent="0.15">
      <c r="A145" s="142">
        <f t="shared" si="17"/>
        <v>0</v>
      </c>
      <c r="B145" s="141">
        <f t="shared" si="15"/>
        <v>0</v>
      </c>
      <c r="C145" s="140">
        <f>IF(($P$9-SUM($C$9:C144))&gt;0,$AA$9,0)</f>
        <v>0</v>
      </c>
      <c r="D145" s="139">
        <f>IF(($P$10-SUM($D$9:D144))&gt;0,$AA$10,0)</f>
        <v>0</v>
      </c>
      <c r="E145" s="138">
        <f>IF(P$13&gt;1,"未定",ROUND(((P$9-SUM(C$9:C144))*P$14/100)/12,0))</f>
        <v>0</v>
      </c>
      <c r="F145" s="137">
        <f t="shared" si="14"/>
        <v>0</v>
      </c>
      <c r="G145" s="423"/>
      <c r="H145" s="424"/>
      <c r="I145" s="134"/>
      <c r="J145" s="134"/>
      <c r="K145" s="134"/>
      <c r="L145" s="134"/>
      <c r="M145" s="133">
        <f t="shared" si="16"/>
        <v>0</v>
      </c>
      <c r="N145" s="113"/>
      <c r="X145" s="109"/>
      <c r="Y145" s="109"/>
      <c r="Z145" s="109"/>
      <c r="AA145" s="108"/>
    </row>
    <row r="146" spans="1:27" s="105" customFormat="1" ht="18" customHeight="1" x14ac:dyDescent="0.15">
      <c r="A146" s="142">
        <f t="shared" si="17"/>
        <v>0</v>
      </c>
      <c r="B146" s="141">
        <f t="shared" si="15"/>
        <v>0</v>
      </c>
      <c r="C146" s="140">
        <f>IF(($P$9-SUM($C$9:C145))&gt;0,$AA$9,0)</f>
        <v>0</v>
      </c>
      <c r="D146" s="139">
        <f>IF(($P$10-SUM($D$9:D145))&gt;0,$AA$10,0)</f>
        <v>0</v>
      </c>
      <c r="E146" s="138">
        <f>IF(P$13&gt;1,"未定",ROUND(((P$9-SUM(C$9:C145))*P$14/100)/12,0))</f>
        <v>0</v>
      </c>
      <c r="F146" s="137">
        <f t="shared" si="14"/>
        <v>0</v>
      </c>
      <c r="G146" s="423"/>
      <c r="H146" s="424"/>
      <c r="I146" s="134"/>
      <c r="J146" s="134"/>
      <c r="K146" s="134"/>
      <c r="L146" s="134"/>
      <c r="M146" s="133">
        <f t="shared" si="16"/>
        <v>0</v>
      </c>
      <c r="N146" s="113"/>
      <c r="X146" s="109"/>
      <c r="Y146" s="109"/>
      <c r="Z146" s="109"/>
      <c r="AA146" s="108"/>
    </row>
    <row r="147" spans="1:27" s="105" customFormat="1" ht="18" customHeight="1" x14ac:dyDescent="0.15">
      <c r="A147" s="142">
        <f t="shared" si="17"/>
        <v>0</v>
      </c>
      <c r="B147" s="141">
        <f t="shared" si="15"/>
        <v>0</v>
      </c>
      <c r="C147" s="140">
        <f>IF(($P$9-SUM($C$9:C146))&gt;0,$AA$9,0)</f>
        <v>0</v>
      </c>
      <c r="D147" s="139">
        <f>IF(($P$10-SUM($D$9:D146))&gt;0,$AA$10,0)</f>
        <v>0</v>
      </c>
      <c r="E147" s="138">
        <f>IF(P$13&gt;1,"未定",ROUND(((P$9-SUM(C$9:C146))*P$14/100)/12,0))</f>
        <v>0</v>
      </c>
      <c r="F147" s="137">
        <f t="shared" si="14"/>
        <v>0</v>
      </c>
      <c r="G147" s="423"/>
      <c r="H147" s="424"/>
      <c r="I147" s="134"/>
      <c r="J147" s="134"/>
      <c r="K147" s="134"/>
      <c r="L147" s="134"/>
      <c r="M147" s="133">
        <f t="shared" si="16"/>
        <v>0</v>
      </c>
      <c r="N147" s="113"/>
      <c r="X147" s="109"/>
      <c r="Y147" s="109"/>
      <c r="Z147" s="109"/>
      <c r="AA147" s="108"/>
    </row>
    <row r="148" spans="1:27" s="105" customFormat="1" ht="18" customHeight="1" x14ac:dyDescent="0.15">
      <c r="A148" s="142">
        <f t="shared" si="17"/>
        <v>0</v>
      </c>
      <c r="B148" s="141">
        <f t="shared" si="15"/>
        <v>0</v>
      </c>
      <c r="C148" s="140">
        <f>IF(($P$9-SUM($C$9:C147))&gt;0,$AA$9,0)</f>
        <v>0</v>
      </c>
      <c r="D148" s="139">
        <f>IF(($P$10-SUM($D$9:D147))&gt;0,$AA$10,0)</f>
        <v>0</v>
      </c>
      <c r="E148" s="138">
        <f>IF(P$13&gt;1,"未定",ROUND(((P$9-SUM(C$9:C147))*P$14/100)/12,0))</f>
        <v>0</v>
      </c>
      <c r="F148" s="137">
        <f t="shared" si="14"/>
        <v>0</v>
      </c>
      <c r="G148" s="423"/>
      <c r="H148" s="424"/>
      <c r="I148" s="134"/>
      <c r="J148" s="134"/>
      <c r="K148" s="134"/>
      <c r="L148" s="134"/>
      <c r="M148" s="133">
        <f t="shared" si="16"/>
        <v>0</v>
      </c>
      <c r="N148" s="113"/>
      <c r="X148" s="109"/>
      <c r="Y148" s="109"/>
      <c r="Z148" s="109"/>
      <c r="AA148" s="108"/>
    </row>
    <row r="149" spans="1:27" s="105" customFormat="1" ht="18" customHeight="1" x14ac:dyDescent="0.15">
      <c r="A149" s="142">
        <f t="shared" si="17"/>
        <v>0</v>
      </c>
      <c r="B149" s="141">
        <f t="shared" si="15"/>
        <v>0</v>
      </c>
      <c r="C149" s="140">
        <f>IF(($P$9-SUM($C$9:C148))&gt;0,$AA$9,0)</f>
        <v>0</v>
      </c>
      <c r="D149" s="139">
        <f>IF(($P$10-SUM($D$9:D148))&gt;0,$AA$10,0)</f>
        <v>0</v>
      </c>
      <c r="E149" s="138">
        <f>IF(P$13&gt;1,"未定",ROUND(((P$9-SUM(C$9:C148))*P$14/100)/12,0))</f>
        <v>0</v>
      </c>
      <c r="F149" s="137">
        <f t="shared" si="14"/>
        <v>0</v>
      </c>
      <c r="G149" s="423"/>
      <c r="H149" s="424"/>
      <c r="I149" s="134"/>
      <c r="J149" s="134"/>
      <c r="K149" s="134"/>
      <c r="L149" s="134"/>
      <c r="M149" s="133">
        <f t="shared" si="16"/>
        <v>0</v>
      </c>
      <c r="N149" s="113"/>
      <c r="X149" s="109"/>
      <c r="Y149" s="109"/>
      <c r="Z149" s="109"/>
      <c r="AA149" s="108"/>
    </row>
    <row r="150" spans="1:27" s="105" customFormat="1" ht="18" customHeight="1" x14ac:dyDescent="0.15">
      <c r="A150" s="142">
        <f t="shared" si="17"/>
        <v>0</v>
      </c>
      <c r="B150" s="141">
        <f t="shared" si="15"/>
        <v>0</v>
      </c>
      <c r="C150" s="140">
        <f>IF(($P$9-SUM($C$9:C149))&gt;0,$AA$9,0)</f>
        <v>0</v>
      </c>
      <c r="D150" s="139">
        <f>IF(($P$10-SUM($D$9:D149))&gt;0,$AA$10,0)</f>
        <v>0</v>
      </c>
      <c r="E150" s="138">
        <f>IF(P$13&gt;1,"未定",ROUND(((P$9-SUM(C$9:C149))*P$14/100)/12,0))</f>
        <v>0</v>
      </c>
      <c r="F150" s="137">
        <f t="shared" si="14"/>
        <v>0</v>
      </c>
      <c r="G150" s="144" t="s">
        <v>122</v>
      </c>
      <c r="H150" s="143">
        <f>IF(P$13&gt;1,"未定",SUM(F141:F152))</f>
        <v>0</v>
      </c>
      <c r="I150" s="134"/>
      <c r="J150" s="134"/>
      <c r="K150" s="134"/>
      <c r="L150" s="134"/>
      <c r="M150" s="133">
        <f t="shared" si="16"/>
        <v>0</v>
      </c>
      <c r="N150" s="113"/>
      <c r="X150" s="109"/>
      <c r="Y150" s="109"/>
      <c r="Z150" s="109"/>
      <c r="AA150" s="108"/>
    </row>
    <row r="151" spans="1:27" s="105" customFormat="1" ht="18" customHeight="1" x14ac:dyDescent="0.15">
      <c r="A151" s="142">
        <f t="shared" si="17"/>
        <v>0</v>
      </c>
      <c r="B151" s="141">
        <f t="shared" si="15"/>
        <v>0</v>
      </c>
      <c r="C151" s="140">
        <f>IF(($P$9-SUM($C$9:C150))&gt;0,$AA$9,0)</f>
        <v>0</v>
      </c>
      <c r="D151" s="139">
        <f>IF(($P$10-SUM($D$9:D150))&gt;0,$AA$10,0)</f>
        <v>0</v>
      </c>
      <c r="E151" s="138">
        <f>IF(P$13&gt;1,"未定",ROUND(((P$9-SUM(C$9:C150))*P$14/100)/12,0))</f>
        <v>0</v>
      </c>
      <c r="F151" s="137">
        <f t="shared" si="14"/>
        <v>0</v>
      </c>
      <c r="G151" s="136" t="s">
        <v>121</v>
      </c>
      <c r="H151" s="135">
        <f>SUM(B141:B152)</f>
        <v>0</v>
      </c>
      <c r="I151" s="134"/>
      <c r="J151" s="134"/>
      <c r="K151" s="134"/>
      <c r="L151" s="134"/>
      <c r="M151" s="133">
        <f t="shared" si="16"/>
        <v>0</v>
      </c>
      <c r="N151" s="113"/>
      <c r="X151" s="109"/>
      <c r="Y151" s="109"/>
      <c r="Z151" s="109"/>
      <c r="AA151" s="108"/>
    </row>
    <row r="152" spans="1:27" s="105" customFormat="1" ht="18" customHeight="1" x14ac:dyDescent="0.15">
      <c r="A152" s="132">
        <f t="shared" si="17"/>
        <v>0</v>
      </c>
      <c r="B152" s="131">
        <f t="shared" si="15"/>
        <v>0</v>
      </c>
      <c r="C152" s="130">
        <f>IF(($P$9-SUM($C$9:C151))&gt;0,$AA$9,0)</f>
        <v>0</v>
      </c>
      <c r="D152" s="129">
        <f>IF(($P$10-SUM($D$9:D151))&gt;0,$AA$10,0)</f>
        <v>0</v>
      </c>
      <c r="E152" s="128">
        <f>IF(P$13&gt;1,"未定",ROUND(((P$9-SUM(C$9:C151))*P$14/100)/12,0))</f>
        <v>0</v>
      </c>
      <c r="F152" s="127">
        <f t="shared" si="14"/>
        <v>0</v>
      </c>
      <c r="G152" s="126" t="s">
        <v>120</v>
      </c>
      <c r="H152" s="125">
        <f>IF(P$13&gt;1,"未定",SUM(E141:E152))</f>
        <v>0</v>
      </c>
      <c r="I152" s="124"/>
      <c r="J152" s="124"/>
      <c r="K152" s="124"/>
      <c r="L152" s="124"/>
      <c r="M152" s="123">
        <f t="shared" si="16"/>
        <v>0</v>
      </c>
      <c r="N152" s="113"/>
      <c r="X152" s="109"/>
      <c r="Y152" s="109"/>
      <c r="Z152" s="109"/>
      <c r="AA152" s="108"/>
    </row>
    <row r="153" spans="1:27" s="105" customFormat="1" ht="18" customHeight="1" x14ac:dyDescent="0.15">
      <c r="A153" s="152">
        <f t="shared" si="17"/>
        <v>0</v>
      </c>
      <c r="B153" s="151">
        <f t="shared" si="15"/>
        <v>0</v>
      </c>
      <c r="C153" s="150">
        <f>IF(($P$9-SUM($C$9:C152))&gt;0,$AA$9,0)</f>
        <v>0</v>
      </c>
      <c r="D153" s="149">
        <f>IF(($P$10-SUM($D$9:D152))&gt;0,$AA$10,0)</f>
        <v>0</v>
      </c>
      <c r="E153" s="148">
        <f>IF(P$13&gt;1,"未定",ROUND(((P$9-SUM(C$9:C152))*P$14/100)/12,0))</f>
        <v>0</v>
      </c>
      <c r="F153" s="147">
        <f t="shared" si="14"/>
        <v>0</v>
      </c>
      <c r="G153" s="421" t="s">
        <v>149</v>
      </c>
      <c r="H153" s="422"/>
      <c r="I153" s="146"/>
      <c r="J153" s="146"/>
      <c r="K153" s="146"/>
      <c r="L153" s="146"/>
      <c r="M153" s="145">
        <f t="shared" si="16"/>
        <v>0</v>
      </c>
      <c r="N153" s="113"/>
      <c r="X153" s="109"/>
      <c r="Y153" s="109"/>
      <c r="Z153" s="109"/>
      <c r="AA153" s="108"/>
    </row>
    <row r="154" spans="1:27" s="105" customFormat="1" ht="18" customHeight="1" x14ac:dyDescent="0.15">
      <c r="A154" s="142">
        <f t="shared" si="17"/>
        <v>0</v>
      </c>
      <c r="B154" s="141">
        <f t="shared" si="15"/>
        <v>0</v>
      </c>
      <c r="C154" s="140">
        <f>IF(($P$9-SUM($C$9:C153))&gt;0,$AA$9,0)</f>
        <v>0</v>
      </c>
      <c r="D154" s="139">
        <f>IF(($P$10-SUM($D$9:D153))&gt;0,$AA$10,0)</f>
        <v>0</v>
      </c>
      <c r="E154" s="138">
        <f>IF(P$13&gt;1,"未定",ROUND(((P$9-SUM(C$9:C153))*P$14/100)/12,0))</f>
        <v>0</v>
      </c>
      <c r="F154" s="137">
        <f t="shared" si="14"/>
        <v>0</v>
      </c>
      <c r="G154" s="423"/>
      <c r="H154" s="424"/>
      <c r="I154" s="134"/>
      <c r="J154" s="134"/>
      <c r="K154" s="134"/>
      <c r="L154" s="134"/>
      <c r="M154" s="133">
        <f t="shared" si="16"/>
        <v>0</v>
      </c>
      <c r="N154" s="113"/>
      <c r="X154" s="109"/>
      <c r="Y154" s="109"/>
      <c r="Z154" s="109"/>
      <c r="AA154" s="108"/>
    </row>
    <row r="155" spans="1:27" s="105" customFormat="1" ht="18" customHeight="1" x14ac:dyDescent="0.15">
      <c r="A155" s="142">
        <f t="shared" si="17"/>
        <v>0</v>
      </c>
      <c r="B155" s="141">
        <f t="shared" si="15"/>
        <v>0</v>
      </c>
      <c r="C155" s="140">
        <f>IF(($P$9-SUM($C$9:C154))&gt;0,$AA$9,0)</f>
        <v>0</v>
      </c>
      <c r="D155" s="139">
        <f>IF(($P$10-SUM($D$9:D154))&gt;0,$AA$10,0)</f>
        <v>0</v>
      </c>
      <c r="E155" s="138">
        <f>IF(P$13&gt;1,"未定",ROUND(((P$9-SUM(C$9:C154))*P$14/100)/12,0))</f>
        <v>0</v>
      </c>
      <c r="F155" s="137">
        <f t="shared" si="14"/>
        <v>0</v>
      </c>
      <c r="G155" s="423"/>
      <c r="H155" s="424"/>
      <c r="I155" s="134"/>
      <c r="J155" s="134"/>
      <c r="K155" s="134"/>
      <c r="L155" s="134"/>
      <c r="M155" s="133">
        <f t="shared" si="16"/>
        <v>0</v>
      </c>
      <c r="N155" s="113"/>
      <c r="X155" s="109"/>
      <c r="Y155" s="109"/>
      <c r="Z155" s="109"/>
      <c r="AA155" s="108"/>
    </row>
    <row r="156" spans="1:27" s="105" customFormat="1" ht="18" customHeight="1" x14ac:dyDescent="0.15">
      <c r="A156" s="142">
        <f t="shared" si="17"/>
        <v>0</v>
      </c>
      <c r="B156" s="141">
        <f t="shared" si="15"/>
        <v>0</v>
      </c>
      <c r="C156" s="140">
        <f>IF(($P$9-SUM($C$9:C155))&gt;0,$AA$9,0)</f>
        <v>0</v>
      </c>
      <c r="D156" s="139">
        <f>IF(($P$10-SUM($D$9:D155))&gt;0,$AA$10,0)</f>
        <v>0</v>
      </c>
      <c r="E156" s="138">
        <f>IF(P$13&gt;1,"未定",ROUND(((P$9-SUM(C$9:C155))*P$14/100)/12,0))</f>
        <v>0</v>
      </c>
      <c r="F156" s="137">
        <f t="shared" si="14"/>
        <v>0</v>
      </c>
      <c r="G156" s="423"/>
      <c r="H156" s="424"/>
      <c r="I156" s="134"/>
      <c r="J156" s="134"/>
      <c r="K156" s="134"/>
      <c r="L156" s="134"/>
      <c r="M156" s="133">
        <f t="shared" si="16"/>
        <v>0</v>
      </c>
      <c r="N156" s="113"/>
      <c r="X156" s="109"/>
      <c r="Y156" s="109"/>
      <c r="Z156" s="109"/>
      <c r="AA156" s="108"/>
    </row>
    <row r="157" spans="1:27" s="105" customFormat="1" ht="18" customHeight="1" x14ac:dyDescent="0.15">
      <c r="A157" s="142">
        <f t="shared" si="17"/>
        <v>0</v>
      </c>
      <c r="B157" s="141">
        <f t="shared" si="15"/>
        <v>0</v>
      </c>
      <c r="C157" s="140">
        <f>IF(($P$9-SUM($C$9:C156))&gt;0,$AA$9,0)</f>
        <v>0</v>
      </c>
      <c r="D157" s="139">
        <f>IF(($P$10-SUM($D$9:D156))&gt;0,$AA$10,0)</f>
        <v>0</v>
      </c>
      <c r="E157" s="138">
        <f>IF(P$13&gt;1,"未定",ROUND(((P$9-SUM(C$9:C156))*P$14/100)/12,0))</f>
        <v>0</v>
      </c>
      <c r="F157" s="137">
        <f t="shared" si="14"/>
        <v>0</v>
      </c>
      <c r="G157" s="423"/>
      <c r="H157" s="424"/>
      <c r="I157" s="134"/>
      <c r="J157" s="134"/>
      <c r="K157" s="134"/>
      <c r="L157" s="134"/>
      <c r="M157" s="133">
        <f t="shared" si="16"/>
        <v>0</v>
      </c>
      <c r="N157" s="113"/>
      <c r="X157" s="109"/>
      <c r="Y157" s="109"/>
      <c r="Z157" s="109"/>
      <c r="AA157" s="108"/>
    </row>
    <row r="158" spans="1:27" s="105" customFormat="1" ht="18" customHeight="1" x14ac:dyDescent="0.15">
      <c r="A158" s="142">
        <f t="shared" si="17"/>
        <v>0</v>
      </c>
      <c r="B158" s="141">
        <f t="shared" si="15"/>
        <v>0</v>
      </c>
      <c r="C158" s="140">
        <f>IF(($P$9-SUM($C$9:C157))&gt;0,$AA$9,0)</f>
        <v>0</v>
      </c>
      <c r="D158" s="139">
        <f>IF(($P$10-SUM($D$9:D157))&gt;0,$AA$10,0)</f>
        <v>0</v>
      </c>
      <c r="E158" s="138">
        <f>IF(P$13&gt;1,"未定",ROUND(((P$9-SUM(C$9:C157))*P$14/100)/12,0))</f>
        <v>0</v>
      </c>
      <c r="F158" s="137">
        <f t="shared" si="14"/>
        <v>0</v>
      </c>
      <c r="G158" s="423"/>
      <c r="H158" s="424"/>
      <c r="I158" s="134"/>
      <c r="J158" s="134"/>
      <c r="K158" s="134"/>
      <c r="L158" s="134"/>
      <c r="M158" s="133">
        <f t="shared" si="16"/>
        <v>0</v>
      </c>
      <c r="N158" s="113"/>
      <c r="X158" s="109"/>
      <c r="Y158" s="109"/>
      <c r="Z158" s="109"/>
      <c r="AA158" s="108"/>
    </row>
    <row r="159" spans="1:27" s="105" customFormat="1" ht="18" customHeight="1" x14ac:dyDescent="0.15">
      <c r="A159" s="142">
        <f t="shared" si="17"/>
        <v>0</v>
      </c>
      <c r="B159" s="141">
        <f t="shared" si="15"/>
        <v>0</v>
      </c>
      <c r="C159" s="140">
        <f>IF(($P$9-SUM($C$9:C158))&gt;0,$AA$9,0)</f>
        <v>0</v>
      </c>
      <c r="D159" s="139">
        <f>IF(($P$10-SUM($D$9:D158))&gt;0,$AA$10,0)</f>
        <v>0</v>
      </c>
      <c r="E159" s="138">
        <f>IF(P$13&gt;1,"未定",ROUND(((P$9-SUM(C$9:C158))*P$14/100)/12,0))</f>
        <v>0</v>
      </c>
      <c r="F159" s="137">
        <f t="shared" si="14"/>
        <v>0</v>
      </c>
      <c r="G159" s="423"/>
      <c r="H159" s="424"/>
      <c r="I159" s="134"/>
      <c r="J159" s="134"/>
      <c r="K159" s="134"/>
      <c r="L159" s="134"/>
      <c r="M159" s="133">
        <f t="shared" si="16"/>
        <v>0</v>
      </c>
      <c r="N159" s="113"/>
      <c r="X159" s="109"/>
      <c r="Y159" s="109"/>
      <c r="Z159" s="109"/>
      <c r="AA159" s="108"/>
    </row>
    <row r="160" spans="1:27" s="105" customFormat="1" ht="18" customHeight="1" x14ac:dyDescent="0.15">
      <c r="A160" s="142">
        <f t="shared" si="17"/>
        <v>0</v>
      </c>
      <c r="B160" s="141">
        <f t="shared" si="15"/>
        <v>0</v>
      </c>
      <c r="C160" s="140">
        <f>IF(($P$9-SUM($C$9:C159))&gt;0,$AA$9,0)</f>
        <v>0</v>
      </c>
      <c r="D160" s="139">
        <f>IF(($P$10-SUM($D$9:D159))&gt;0,$AA$10,0)</f>
        <v>0</v>
      </c>
      <c r="E160" s="138">
        <f>IF(P$13&gt;1,"未定",ROUND(((P$9-SUM(C$9:C159))*P$14/100)/12,0))</f>
        <v>0</v>
      </c>
      <c r="F160" s="137">
        <f t="shared" si="14"/>
        <v>0</v>
      </c>
      <c r="G160" s="423"/>
      <c r="H160" s="424"/>
      <c r="I160" s="134"/>
      <c r="J160" s="134"/>
      <c r="K160" s="134"/>
      <c r="L160" s="134"/>
      <c r="M160" s="133">
        <f t="shared" si="16"/>
        <v>0</v>
      </c>
      <c r="N160" s="113"/>
      <c r="X160" s="109"/>
      <c r="Y160" s="109"/>
      <c r="Z160" s="109"/>
      <c r="AA160" s="108"/>
    </row>
    <row r="161" spans="1:27" s="105" customFormat="1" ht="18" customHeight="1" x14ac:dyDescent="0.15">
      <c r="A161" s="142">
        <f t="shared" si="17"/>
        <v>0</v>
      </c>
      <c r="B161" s="141">
        <f t="shared" si="15"/>
        <v>0</v>
      </c>
      <c r="C161" s="140">
        <f>IF(($P$9-SUM($C$9:C160))&gt;0,$AA$9,0)</f>
        <v>0</v>
      </c>
      <c r="D161" s="139">
        <f>IF(($P$10-SUM($D$9:D160))&gt;0,$AA$10,0)</f>
        <v>0</v>
      </c>
      <c r="E161" s="138">
        <f>IF(P$13&gt;1,"未定",ROUND(((P$9-SUM(C$9:C160))*P$14/100)/12,0))</f>
        <v>0</v>
      </c>
      <c r="F161" s="137">
        <f t="shared" si="14"/>
        <v>0</v>
      </c>
      <c r="G161" s="423"/>
      <c r="H161" s="424"/>
      <c r="I161" s="134"/>
      <c r="J161" s="134"/>
      <c r="K161" s="134"/>
      <c r="L161" s="134"/>
      <c r="M161" s="133">
        <f t="shared" si="16"/>
        <v>0</v>
      </c>
      <c r="N161" s="113"/>
      <c r="X161" s="109"/>
      <c r="Y161" s="109"/>
      <c r="Z161" s="109"/>
      <c r="AA161" s="108"/>
    </row>
    <row r="162" spans="1:27" s="105" customFormat="1" ht="18" customHeight="1" x14ac:dyDescent="0.15">
      <c r="A162" s="142">
        <f t="shared" si="17"/>
        <v>0</v>
      </c>
      <c r="B162" s="141">
        <f t="shared" si="15"/>
        <v>0</v>
      </c>
      <c r="C162" s="140">
        <f>IF(($P$9-SUM($C$9:C161))&gt;0,$AA$9,0)</f>
        <v>0</v>
      </c>
      <c r="D162" s="139">
        <f>IF(($P$10-SUM($D$9:D161))&gt;0,$AA$10,0)</f>
        <v>0</v>
      </c>
      <c r="E162" s="138">
        <f>IF(P$13&gt;1,"未定",ROUND(((P$9-SUM(C$9:C161))*P$14/100)/12,0))</f>
        <v>0</v>
      </c>
      <c r="F162" s="137">
        <f t="shared" si="14"/>
        <v>0</v>
      </c>
      <c r="G162" s="144" t="s">
        <v>122</v>
      </c>
      <c r="H162" s="143">
        <f>IF(P$13&gt;1,"未定",SUM(F153:F164))</f>
        <v>0</v>
      </c>
      <c r="I162" s="134"/>
      <c r="J162" s="134"/>
      <c r="K162" s="134"/>
      <c r="L162" s="134"/>
      <c r="M162" s="133">
        <f t="shared" si="16"/>
        <v>0</v>
      </c>
      <c r="N162" s="113"/>
      <c r="X162" s="109"/>
      <c r="Y162" s="109"/>
      <c r="Z162" s="109"/>
      <c r="AA162" s="108"/>
    </row>
    <row r="163" spans="1:27" s="105" customFormat="1" ht="18" customHeight="1" x14ac:dyDescent="0.15">
      <c r="A163" s="142">
        <f t="shared" si="17"/>
        <v>0</v>
      </c>
      <c r="B163" s="141">
        <f t="shared" si="15"/>
        <v>0</v>
      </c>
      <c r="C163" s="140">
        <f>IF(($P$9-SUM($C$9:C162))&gt;0,$AA$9,0)</f>
        <v>0</v>
      </c>
      <c r="D163" s="139">
        <f>IF(($P$10-SUM($D$9:D162))&gt;0,$AA$10,0)</f>
        <v>0</v>
      </c>
      <c r="E163" s="138">
        <f>IF(P$13&gt;1,"未定",ROUND(((P$9-SUM(C$9:C162))*P$14/100)/12,0))</f>
        <v>0</v>
      </c>
      <c r="F163" s="137">
        <f t="shared" si="14"/>
        <v>0</v>
      </c>
      <c r="G163" s="136" t="s">
        <v>121</v>
      </c>
      <c r="H163" s="135">
        <f>SUM(B153:B164)</f>
        <v>0</v>
      </c>
      <c r="I163" s="134"/>
      <c r="J163" s="134"/>
      <c r="K163" s="134"/>
      <c r="L163" s="134"/>
      <c r="M163" s="133">
        <f t="shared" si="16"/>
        <v>0</v>
      </c>
      <c r="N163" s="113"/>
      <c r="X163" s="109"/>
      <c r="Y163" s="109"/>
      <c r="Z163" s="109"/>
      <c r="AA163" s="108"/>
    </row>
    <row r="164" spans="1:27" s="105" customFormat="1" ht="18" customHeight="1" x14ac:dyDescent="0.15">
      <c r="A164" s="132">
        <f t="shared" si="17"/>
        <v>0</v>
      </c>
      <c r="B164" s="131">
        <f t="shared" si="15"/>
        <v>0</v>
      </c>
      <c r="C164" s="130">
        <f>IF(($P$9-SUM($C$9:C163))&gt;0,$AA$9,0)</f>
        <v>0</v>
      </c>
      <c r="D164" s="129">
        <f>IF(($P$10-SUM($D$9:D163))&gt;0,$AA$10,0)</f>
        <v>0</v>
      </c>
      <c r="E164" s="138">
        <f>IF(P$13&gt;1,"未定",ROUND(((P$9-SUM(C$9:C163))*P$14/100)/12,0))</f>
        <v>0</v>
      </c>
      <c r="F164" s="127">
        <f t="shared" si="14"/>
        <v>0</v>
      </c>
      <c r="G164" s="126" t="s">
        <v>120</v>
      </c>
      <c r="H164" s="125">
        <f>IF(P$13&gt;1,"未定",SUM(E153:E164))</f>
        <v>0</v>
      </c>
      <c r="I164" s="124"/>
      <c r="J164" s="124"/>
      <c r="K164" s="124"/>
      <c r="L164" s="124"/>
      <c r="M164" s="123">
        <f t="shared" si="16"/>
        <v>0</v>
      </c>
      <c r="N164" s="113"/>
      <c r="X164" s="109"/>
      <c r="Y164" s="109"/>
      <c r="Z164" s="109"/>
      <c r="AA164" s="108"/>
    </row>
    <row r="165" spans="1:27" s="105" customFormat="1" ht="18" customHeight="1" x14ac:dyDescent="0.15">
      <c r="A165" s="152">
        <f t="shared" si="17"/>
        <v>0</v>
      </c>
      <c r="B165" s="151">
        <f t="shared" si="15"/>
        <v>0</v>
      </c>
      <c r="C165" s="150">
        <f>IF(($P$9-SUM($C$9:C164))&gt;0,$AA$9,0)</f>
        <v>0</v>
      </c>
      <c r="D165" s="149">
        <f>IF(($P$10-SUM($D$9:D164))&gt;0,$AA$10,0)</f>
        <v>0</v>
      </c>
      <c r="E165" s="148">
        <f>IF(P$13&gt;1,"未定",ROUND(((P$9-SUM(C$9:C164))*P$14/100)/12,0))</f>
        <v>0</v>
      </c>
      <c r="F165" s="147">
        <f t="shared" si="14"/>
        <v>0</v>
      </c>
      <c r="G165" s="421" t="s">
        <v>148</v>
      </c>
      <c r="H165" s="422"/>
      <c r="I165" s="146"/>
      <c r="J165" s="146"/>
      <c r="K165" s="146"/>
      <c r="L165" s="146"/>
      <c r="M165" s="145">
        <f t="shared" si="16"/>
        <v>0</v>
      </c>
      <c r="N165" s="113"/>
      <c r="X165" s="109"/>
      <c r="Y165" s="109"/>
      <c r="Z165" s="109"/>
      <c r="AA165" s="108"/>
    </row>
    <row r="166" spans="1:27" s="105" customFormat="1" ht="18" customHeight="1" x14ac:dyDescent="0.15">
      <c r="A166" s="142">
        <f t="shared" si="17"/>
        <v>0</v>
      </c>
      <c r="B166" s="141">
        <f t="shared" si="15"/>
        <v>0</v>
      </c>
      <c r="C166" s="140">
        <f>IF(($P$9-SUM($C$9:C165))&gt;0,$AA$9,0)</f>
        <v>0</v>
      </c>
      <c r="D166" s="139">
        <f>IF(($P$10-SUM($D$9:D165))&gt;0,$AA$10,0)</f>
        <v>0</v>
      </c>
      <c r="E166" s="138">
        <f>IF(P$13&gt;1,"未定",ROUND(((P$9-SUM(C$9:C165))*P$14/100)/12,0))</f>
        <v>0</v>
      </c>
      <c r="F166" s="137">
        <f t="shared" si="14"/>
        <v>0</v>
      </c>
      <c r="G166" s="423"/>
      <c r="H166" s="424"/>
      <c r="I166" s="134"/>
      <c r="J166" s="134"/>
      <c r="K166" s="134"/>
      <c r="L166" s="134"/>
      <c r="M166" s="133">
        <f t="shared" si="16"/>
        <v>0</v>
      </c>
      <c r="N166" s="113"/>
      <c r="X166" s="109"/>
      <c r="Y166" s="109"/>
      <c r="Z166" s="109"/>
      <c r="AA166" s="108"/>
    </row>
    <row r="167" spans="1:27" s="105" customFormat="1" ht="18" customHeight="1" x14ac:dyDescent="0.15">
      <c r="A167" s="142">
        <f t="shared" si="17"/>
        <v>0</v>
      </c>
      <c r="B167" s="141">
        <f t="shared" si="15"/>
        <v>0</v>
      </c>
      <c r="C167" s="140">
        <f>IF(($P$9-SUM($C$9:C166))&gt;0,$AA$9,0)</f>
        <v>0</v>
      </c>
      <c r="D167" s="139">
        <f>IF(($P$10-SUM($D$9:D166))&gt;0,$AA$10,0)</f>
        <v>0</v>
      </c>
      <c r="E167" s="138">
        <f>IF(P$13&gt;1,"未定",ROUND(((P$9-SUM(C$9:C166))*P$14/100)/12,0))</f>
        <v>0</v>
      </c>
      <c r="F167" s="137">
        <f t="shared" si="14"/>
        <v>0</v>
      </c>
      <c r="G167" s="423"/>
      <c r="H167" s="424"/>
      <c r="I167" s="134"/>
      <c r="J167" s="134"/>
      <c r="K167" s="134"/>
      <c r="L167" s="134"/>
      <c r="M167" s="133">
        <f t="shared" si="16"/>
        <v>0</v>
      </c>
      <c r="N167" s="113"/>
      <c r="X167" s="109"/>
      <c r="Y167" s="109"/>
      <c r="Z167" s="109"/>
      <c r="AA167" s="108"/>
    </row>
    <row r="168" spans="1:27" s="105" customFormat="1" ht="18" customHeight="1" x14ac:dyDescent="0.15">
      <c r="A168" s="142">
        <f t="shared" si="17"/>
        <v>0</v>
      </c>
      <c r="B168" s="141">
        <f t="shared" si="15"/>
        <v>0</v>
      </c>
      <c r="C168" s="140">
        <f>IF(($P$9-SUM($C$9:C167))&gt;0,$AA$9,0)</f>
        <v>0</v>
      </c>
      <c r="D168" s="139">
        <f>IF(($P$10-SUM($D$9:D167))&gt;0,$AA$10,0)</f>
        <v>0</v>
      </c>
      <c r="E168" s="138">
        <f>IF(P$13&gt;1,"未定",ROUND(((P$9-SUM(C$9:C167))*P$14/100)/12,0))</f>
        <v>0</v>
      </c>
      <c r="F168" s="137">
        <f t="shared" si="14"/>
        <v>0</v>
      </c>
      <c r="G168" s="423"/>
      <c r="H168" s="424"/>
      <c r="I168" s="134"/>
      <c r="J168" s="134"/>
      <c r="K168" s="134"/>
      <c r="L168" s="134"/>
      <c r="M168" s="133">
        <f t="shared" si="16"/>
        <v>0</v>
      </c>
      <c r="N168" s="113"/>
      <c r="X168" s="109"/>
      <c r="Y168" s="109"/>
      <c r="Z168" s="109"/>
      <c r="AA168" s="108"/>
    </row>
    <row r="169" spans="1:27" s="105" customFormat="1" ht="18" customHeight="1" x14ac:dyDescent="0.15">
      <c r="A169" s="142">
        <f t="shared" si="17"/>
        <v>0</v>
      </c>
      <c r="B169" s="141">
        <f t="shared" si="15"/>
        <v>0</v>
      </c>
      <c r="C169" s="140">
        <f>IF(($P$9-SUM($C$9:C168))&gt;0,$AA$9,0)</f>
        <v>0</v>
      </c>
      <c r="D169" s="139">
        <f>IF(($P$10-SUM($D$9:D168))&gt;0,$AA$10,0)</f>
        <v>0</v>
      </c>
      <c r="E169" s="138">
        <f>IF(P$13&gt;1,"未定",ROUND(((P$9-SUM(C$9:C168))*P$14/100)/12,0))</f>
        <v>0</v>
      </c>
      <c r="F169" s="137">
        <f t="shared" si="14"/>
        <v>0</v>
      </c>
      <c r="G169" s="423"/>
      <c r="H169" s="424"/>
      <c r="I169" s="134"/>
      <c r="J169" s="134"/>
      <c r="K169" s="134"/>
      <c r="L169" s="134"/>
      <c r="M169" s="133">
        <f t="shared" si="16"/>
        <v>0</v>
      </c>
      <c r="N169" s="113"/>
      <c r="X169" s="109"/>
      <c r="Y169" s="109"/>
      <c r="Z169" s="109"/>
      <c r="AA169" s="108"/>
    </row>
    <row r="170" spans="1:27" s="105" customFormat="1" ht="18" customHeight="1" x14ac:dyDescent="0.15">
      <c r="A170" s="142">
        <f t="shared" si="17"/>
        <v>0</v>
      </c>
      <c r="B170" s="141">
        <f t="shared" si="15"/>
        <v>0</v>
      </c>
      <c r="C170" s="140">
        <f>IF(($P$9-SUM($C$9:C169))&gt;0,$AA$9,0)</f>
        <v>0</v>
      </c>
      <c r="D170" s="139">
        <f>IF(($P$10-SUM($D$9:D169))&gt;0,$AA$10,0)</f>
        <v>0</v>
      </c>
      <c r="E170" s="138">
        <f>IF(P$13&gt;1,"未定",ROUND(((P$9-SUM(C$9:C169))*P$14/100)/12,0))</f>
        <v>0</v>
      </c>
      <c r="F170" s="137">
        <f t="shared" si="14"/>
        <v>0</v>
      </c>
      <c r="G170" s="423"/>
      <c r="H170" s="424"/>
      <c r="I170" s="134"/>
      <c r="J170" s="134"/>
      <c r="K170" s="134"/>
      <c r="L170" s="134"/>
      <c r="M170" s="133">
        <f t="shared" si="16"/>
        <v>0</v>
      </c>
      <c r="N170" s="113"/>
      <c r="X170" s="109"/>
      <c r="Y170" s="109"/>
      <c r="Z170" s="109"/>
      <c r="AA170" s="108"/>
    </row>
    <row r="171" spans="1:27" s="105" customFormat="1" ht="18" customHeight="1" x14ac:dyDescent="0.15">
      <c r="A171" s="142">
        <f t="shared" si="17"/>
        <v>0</v>
      </c>
      <c r="B171" s="141">
        <f t="shared" si="15"/>
        <v>0</v>
      </c>
      <c r="C171" s="140">
        <f>IF(($P$9-SUM($C$9:C170))&gt;0,$AA$9,0)</f>
        <v>0</v>
      </c>
      <c r="D171" s="139">
        <f>IF(($P$10-SUM($D$9:D170))&gt;0,$AA$10,0)</f>
        <v>0</v>
      </c>
      <c r="E171" s="138">
        <f>IF(P$13&gt;1,"未定",ROUND(((P$9-SUM(C$9:C170))*P$14/100)/12,0))</f>
        <v>0</v>
      </c>
      <c r="F171" s="137">
        <f t="shared" si="14"/>
        <v>0</v>
      </c>
      <c r="G171" s="423"/>
      <c r="H171" s="424"/>
      <c r="I171" s="134"/>
      <c r="J171" s="134"/>
      <c r="K171" s="134"/>
      <c r="L171" s="134"/>
      <c r="M171" s="133">
        <f t="shared" si="16"/>
        <v>0</v>
      </c>
      <c r="N171" s="113"/>
      <c r="X171" s="109"/>
      <c r="Y171" s="109"/>
      <c r="Z171" s="109"/>
      <c r="AA171" s="108"/>
    </row>
    <row r="172" spans="1:27" s="105" customFormat="1" ht="18" customHeight="1" x14ac:dyDescent="0.15">
      <c r="A172" s="142">
        <f t="shared" si="17"/>
        <v>0</v>
      </c>
      <c r="B172" s="141">
        <f t="shared" si="15"/>
        <v>0</v>
      </c>
      <c r="C172" s="140">
        <f>IF(($P$9-SUM($C$9:C171))&gt;0,$AA$9,0)</f>
        <v>0</v>
      </c>
      <c r="D172" s="139">
        <f>IF(($P$10-SUM($D$9:D171))&gt;0,$AA$10,0)</f>
        <v>0</v>
      </c>
      <c r="E172" s="138">
        <f>IF(P$13&gt;1,"未定",ROUND(((P$9-SUM(C$9:C171))*P$14/100)/12,0))</f>
        <v>0</v>
      </c>
      <c r="F172" s="137">
        <f t="shared" si="14"/>
        <v>0</v>
      </c>
      <c r="G172" s="423"/>
      <c r="H172" s="424"/>
      <c r="I172" s="134"/>
      <c r="J172" s="134"/>
      <c r="K172" s="134"/>
      <c r="L172" s="134"/>
      <c r="M172" s="133">
        <f t="shared" si="16"/>
        <v>0</v>
      </c>
      <c r="N172" s="113"/>
      <c r="X172" s="109"/>
      <c r="Y172" s="109"/>
      <c r="Z172" s="109"/>
      <c r="AA172" s="108"/>
    </row>
    <row r="173" spans="1:27" s="105" customFormat="1" ht="18" customHeight="1" x14ac:dyDescent="0.15">
      <c r="A173" s="142">
        <f t="shared" si="17"/>
        <v>0</v>
      </c>
      <c r="B173" s="141">
        <f t="shared" si="15"/>
        <v>0</v>
      </c>
      <c r="C173" s="140">
        <f>IF(($P$9-SUM($C$9:C172))&gt;0,$AA$9,0)</f>
        <v>0</v>
      </c>
      <c r="D173" s="139">
        <f>IF(($P$10-SUM($D$9:D172))&gt;0,$AA$10,0)</f>
        <v>0</v>
      </c>
      <c r="E173" s="138">
        <f>IF(P$13&gt;1,"未定",ROUND(((P$9-SUM(C$9:C172))*P$14/100)/12,0))</f>
        <v>0</v>
      </c>
      <c r="F173" s="137">
        <f t="shared" si="14"/>
        <v>0</v>
      </c>
      <c r="G173" s="423"/>
      <c r="H173" s="424"/>
      <c r="I173" s="134"/>
      <c r="J173" s="134"/>
      <c r="K173" s="134"/>
      <c r="L173" s="134"/>
      <c r="M173" s="133">
        <f t="shared" si="16"/>
        <v>0</v>
      </c>
      <c r="N173" s="113"/>
      <c r="X173" s="109"/>
      <c r="Y173" s="109"/>
      <c r="Z173" s="109"/>
      <c r="AA173" s="108"/>
    </row>
    <row r="174" spans="1:27" s="105" customFormat="1" ht="18" customHeight="1" x14ac:dyDescent="0.15">
      <c r="A174" s="142">
        <f t="shared" si="17"/>
        <v>0</v>
      </c>
      <c r="B174" s="141">
        <f t="shared" si="15"/>
        <v>0</v>
      </c>
      <c r="C174" s="140">
        <f>IF(($P$9-SUM($C$9:C173))&gt;0,$AA$9,0)</f>
        <v>0</v>
      </c>
      <c r="D174" s="139">
        <f>IF(($P$10-SUM($D$9:D173))&gt;0,$AA$10,0)</f>
        <v>0</v>
      </c>
      <c r="E174" s="138">
        <f>IF(P$13&gt;1,"未定",ROUND(((P$9-SUM(C$9:C173))*P$14/100)/12,0))</f>
        <v>0</v>
      </c>
      <c r="F174" s="137">
        <f t="shared" si="14"/>
        <v>0</v>
      </c>
      <c r="G174" s="144" t="s">
        <v>122</v>
      </c>
      <c r="H174" s="143">
        <f>IF(P$13&gt;1,"未定",SUM(F165:F176))</f>
        <v>0</v>
      </c>
      <c r="I174" s="134"/>
      <c r="J174" s="134"/>
      <c r="K174" s="134"/>
      <c r="L174" s="134"/>
      <c r="M174" s="133">
        <f t="shared" si="16"/>
        <v>0</v>
      </c>
      <c r="N174" s="113"/>
      <c r="X174" s="109"/>
      <c r="Y174" s="109"/>
      <c r="Z174" s="109"/>
      <c r="AA174" s="108"/>
    </row>
    <row r="175" spans="1:27" s="105" customFormat="1" ht="18" customHeight="1" x14ac:dyDescent="0.15">
      <c r="A175" s="142">
        <f t="shared" si="17"/>
        <v>0</v>
      </c>
      <c r="B175" s="141">
        <f t="shared" si="15"/>
        <v>0</v>
      </c>
      <c r="C175" s="140">
        <f>IF(($P$9-SUM($C$9:C174))&gt;0,$AA$9,0)</f>
        <v>0</v>
      </c>
      <c r="D175" s="139">
        <f>IF(($P$10-SUM($D$9:D174))&gt;0,$AA$10,0)</f>
        <v>0</v>
      </c>
      <c r="E175" s="138">
        <f>IF(P$13&gt;1,"未定",ROUND(((P$9-SUM(C$9:C174))*P$14/100)/12,0))</f>
        <v>0</v>
      </c>
      <c r="F175" s="137">
        <f t="shared" si="14"/>
        <v>0</v>
      </c>
      <c r="G175" s="136" t="s">
        <v>121</v>
      </c>
      <c r="H175" s="135">
        <f>SUM(B165:B176)</f>
        <v>0</v>
      </c>
      <c r="I175" s="134"/>
      <c r="J175" s="134"/>
      <c r="K175" s="134"/>
      <c r="L175" s="134"/>
      <c r="M175" s="133">
        <f t="shared" si="16"/>
        <v>0</v>
      </c>
      <c r="N175" s="113"/>
      <c r="X175" s="109"/>
      <c r="Y175" s="109"/>
      <c r="Z175" s="109"/>
      <c r="AA175" s="108"/>
    </row>
    <row r="176" spans="1:27" s="105" customFormat="1" ht="18" customHeight="1" x14ac:dyDescent="0.15">
      <c r="A176" s="132">
        <f t="shared" si="17"/>
        <v>0</v>
      </c>
      <c r="B176" s="131">
        <f t="shared" si="15"/>
        <v>0</v>
      </c>
      <c r="C176" s="130">
        <f>IF(($P$9-SUM($C$9:C175))&gt;0,$AA$9,0)</f>
        <v>0</v>
      </c>
      <c r="D176" s="129">
        <f>IF(($P$10-SUM($D$9:D175))&gt;0,$AA$10,0)</f>
        <v>0</v>
      </c>
      <c r="E176" s="138">
        <f>IF(P$13&gt;1,"未定",ROUND(((P$9-SUM(C$9:C175))*P$14/100)/12,0))</f>
        <v>0</v>
      </c>
      <c r="F176" s="127">
        <f t="shared" si="14"/>
        <v>0</v>
      </c>
      <c r="G176" s="126" t="s">
        <v>120</v>
      </c>
      <c r="H176" s="125">
        <f>IF(P$13&gt;1,"未定",SUM(E165:E176))</f>
        <v>0</v>
      </c>
      <c r="I176" s="124"/>
      <c r="J176" s="124"/>
      <c r="K176" s="124"/>
      <c r="L176" s="124"/>
      <c r="M176" s="123">
        <f t="shared" si="16"/>
        <v>0</v>
      </c>
      <c r="N176" s="113"/>
      <c r="X176" s="109"/>
      <c r="Y176" s="109"/>
      <c r="Z176" s="109"/>
      <c r="AA176" s="108"/>
    </row>
    <row r="177" spans="1:27" s="105" customFormat="1" ht="18" customHeight="1" x14ac:dyDescent="0.15">
      <c r="A177" s="152">
        <f t="shared" si="17"/>
        <v>0</v>
      </c>
      <c r="B177" s="151">
        <f t="shared" si="15"/>
        <v>0</v>
      </c>
      <c r="C177" s="150">
        <f>IF(($P$9-SUM($C$9:C176))&gt;0,$AA$9,0)</f>
        <v>0</v>
      </c>
      <c r="D177" s="149">
        <f>IF(($P$10-SUM($D$9:D176))&gt;0,$AA$10,0)</f>
        <v>0</v>
      </c>
      <c r="E177" s="148">
        <f>IF(P$13&gt;1,"未定",ROUND(((P$9-SUM(C$9:C176))*P$14/100)/12,0))</f>
        <v>0</v>
      </c>
      <c r="F177" s="147">
        <f t="shared" si="14"/>
        <v>0</v>
      </c>
      <c r="G177" s="421" t="s">
        <v>147</v>
      </c>
      <c r="H177" s="422"/>
      <c r="I177" s="146"/>
      <c r="J177" s="146"/>
      <c r="K177" s="146"/>
      <c r="L177" s="146"/>
      <c r="M177" s="145">
        <f t="shared" si="16"/>
        <v>0</v>
      </c>
      <c r="N177" s="113"/>
      <c r="X177" s="109"/>
      <c r="Y177" s="109"/>
      <c r="Z177" s="109"/>
      <c r="AA177" s="108"/>
    </row>
    <row r="178" spans="1:27" s="105" customFormat="1" ht="18" customHeight="1" x14ac:dyDescent="0.15">
      <c r="A178" s="142">
        <f t="shared" si="17"/>
        <v>0</v>
      </c>
      <c r="B178" s="141">
        <f t="shared" si="15"/>
        <v>0</v>
      </c>
      <c r="C178" s="140">
        <f>IF(($P$9-SUM($C$9:C177))&gt;0,$AA$9,0)</f>
        <v>0</v>
      </c>
      <c r="D178" s="139">
        <f>IF(($P$10-SUM($D$9:D177))&gt;0,$AA$10,0)</f>
        <v>0</v>
      </c>
      <c r="E178" s="138">
        <f>IF(P$13&gt;1,"未定",ROUND(((P$9-SUM(C$9:C177))*P$14/100)/12,0))</f>
        <v>0</v>
      </c>
      <c r="F178" s="137">
        <f t="shared" si="14"/>
        <v>0</v>
      </c>
      <c r="G178" s="423"/>
      <c r="H178" s="424"/>
      <c r="I178" s="134"/>
      <c r="J178" s="134"/>
      <c r="K178" s="134"/>
      <c r="L178" s="134"/>
      <c r="M178" s="133">
        <f t="shared" si="16"/>
        <v>0</v>
      </c>
      <c r="N178" s="113"/>
      <c r="X178" s="109"/>
      <c r="Y178" s="109"/>
      <c r="Z178" s="109"/>
      <c r="AA178" s="108"/>
    </row>
    <row r="179" spans="1:27" s="105" customFormat="1" ht="18" customHeight="1" x14ac:dyDescent="0.15">
      <c r="A179" s="142">
        <f t="shared" si="17"/>
        <v>0</v>
      </c>
      <c r="B179" s="141">
        <f t="shared" si="15"/>
        <v>0</v>
      </c>
      <c r="C179" s="140">
        <f>IF(($P$9-SUM($C$9:C178))&gt;0,$AA$9,0)</f>
        <v>0</v>
      </c>
      <c r="D179" s="139">
        <f>IF(($P$10-SUM($D$9:D178))&gt;0,$AA$10,0)</f>
        <v>0</v>
      </c>
      <c r="E179" s="138">
        <f>IF(P$13&gt;1,"未定",ROUND(((P$9-SUM(C$9:C178))*P$14/100)/12,0))</f>
        <v>0</v>
      </c>
      <c r="F179" s="137">
        <f t="shared" si="14"/>
        <v>0</v>
      </c>
      <c r="G179" s="423"/>
      <c r="H179" s="424"/>
      <c r="I179" s="134"/>
      <c r="J179" s="134"/>
      <c r="K179" s="134"/>
      <c r="L179" s="134"/>
      <c r="M179" s="133">
        <f t="shared" si="16"/>
        <v>0</v>
      </c>
      <c r="N179" s="113"/>
      <c r="X179" s="109"/>
      <c r="Y179" s="109"/>
      <c r="Z179" s="109"/>
      <c r="AA179" s="108"/>
    </row>
    <row r="180" spans="1:27" s="105" customFormat="1" ht="18" customHeight="1" x14ac:dyDescent="0.15">
      <c r="A180" s="142">
        <f t="shared" si="17"/>
        <v>0</v>
      </c>
      <c r="B180" s="141">
        <f t="shared" si="15"/>
        <v>0</v>
      </c>
      <c r="C180" s="140">
        <f>IF(($P$9-SUM($C$9:C179))&gt;0,$AA$9,0)</f>
        <v>0</v>
      </c>
      <c r="D180" s="139">
        <f>IF(($P$10-SUM($D$9:D179))&gt;0,$AA$10,0)</f>
        <v>0</v>
      </c>
      <c r="E180" s="138">
        <f>IF(P$13&gt;1,"未定",ROUND(((P$9-SUM(C$9:C179))*P$14/100)/12,0))</f>
        <v>0</v>
      </c>
      <c r="F180" s="137">
        <f t="shared" si="14"/>
        <v>0</v>
      </c>
      <c r="G180" s="423"/>
      <c r="H180" s="424"/>
      <c r="I180" s="134"/>
      <c r="J180" s="134"/>
      <c r="K180" s="134"/>
      <c r="L180" s="134"/>
      <c r="M180" s="133">
        <f t="shared" si="16"/>
        <v>0</v>
      </c>
      <c r="N180" s="113"/>
      <c r="X180" s="109"/>
      <c r="Y180" s="109"/>
      <c r="Z180" s="109"/>
      <c r="AA180" s="108"/>
    </row>
    <row r="181" spans="1:27" s="105" customFormat="1" ht="18" customHeight="1" x14ac:dyDescent="0.15">
      <c r="A181" s="142">
        <f t="shared" si="17"/>
        <v>0</v>
      </c>
      <c r="B181" s="141">
        <f t="shared" si="15"/>
        <v>0</v>
      </c>
      <c r="C181" s="140">
        <f>IF(($P$9-SUM($C$9:C180))&gt;0,$AA$9,0)</f>
        <v>0</v>
      </c>
      <c r="D181" s="139">
        <f>IF(($P$10-SUM($D$9:D180))&gt;0,$AA$10,0)</f>
        <v>0</v>
      </c>
      <c r="E181" s="138">
        <f>IF(P$13&gt;1,"未定",ROUND(((P$9-SUM(C$9:C180))*P$14/100)/12,0))</f>
        <v>0</v>
      </c>
      <c r="F181" s="137">
        <f t="shared" si="14"/>
        <v>0</v>
      </c>
      <c r="G181" s="423"/>
      <c r="H181" s="424"/>
      <c r="I181" s="134"/>
      <c r="J181" s="134"/>
      <c r="K181" s="134"/>
      <c r="L181" s="134"/>
      <c r="M181" s="133">
        <f t="shared" si="16"/>
        <v>0</v>
      </c>
      <c r="N181" s="113"/>
      <c r="X181" s="109"/>
      <c r="Y181" s="109"/>
      <c r="Z181" s="109"/>
      <c r="AA181" s="108"/>
    </row>
    <row r="182" spans="1:27" s="105" customFormat="1" ht="18" customHeight="1" x14ac:dyDescent="0.15">
      <c r="A182" s="142">
        <f t="shared" si="17"/>
        <v>0</v>
      </c>
      <c r="B182" s="141">
        <f t="shared" si="15"/>
        <v>0</v>
      </c>
      <c r="C182" s="140">
        <f>IF(($P$9-SUM($C$9:C181))&gt;0,$AA$9,0)</f>
        <v>0</v>
      </c>
      <c r="D182" s="139">
        <f>IF(($P$10-SUM($D$9:D181))&gt;0,$AA$10,0)</f>
        <v>0</v>
      </c>
      <c r="E182" s="138">
        <f>IF(P$13&gt;1,"未定",ROUND(((P$9-SUM(C$9:C181))*P$14/100)/12,0))</f>
        <v>0</v>
      </c>
      <c r="F182" s="137">
        <f t="shared" si="14"/>
        <v>0</v>
      </c>
      <c r="G182" s="423"/>
      <c r="H182" s="424"/>
      <c r="I182" s="134"/>
      <c r="J182" s="134"/>
      <c r="K182" s="134"/>
      <c r="L182" s="134"/>
      <c r="M182" s="133">
        <f t="shared" si="16"/>
        <v>0</v>
      </c>
      <c r="N182" s="113"/>
      <c r="X182" s="109"/>
      <c r="Y182" s="109"/>
      <c r="Z182" s="109"/>
      <c r="AA182" s="108"/>
    </row>
    <row r="183" spans="1:27" s="105" customFormat="1" ht="18" customHeight="1" x14ac:dyDescent="0.15">
      <c r="A183" s="142">
        <f t="shared" si="17"/>
        <v>0</v>
      </c>
      <c r="B183" s="141">
        <f t="shared" si="15"/>
        <v>0</v>
      </c>
      <c r="C183" s="140">
        <f>IF(($P$9-SUM($C$9:C182))&gt;0,$AA$9,0)</f>
        <v>0</v>
      </c>
      <c r="D183" s="139">
        <f>IF(($P$10-SUM($D$9:D182))&gt;0,$AA$10,0)</f>
        <v>0</v>
      </c>
      <c r="E183" s="138">
        <f>IF(P$13&gt;1,"未定",ROUND(((P$9-SUM(C$9:C182))*P$14/100)/12,0))</f>
        <v>0</v>
      </c>
      <c r="F183" s="137">
        <f t="shared" si="14"/>
        <v>0</v>
      </c>
      <c r="G183" s="423"/>
      <c r="H183" s="424"/>
      <c r="I183" s="134"/>
      <c r="J183" s="134"/>
      <c r="K183" s="134"/>
      <c r="L183" s="134"/>
      <c r="M183" s="133">
        <f t="shared" si="16"/>
        <v>0</v>
      </c>
      <c r="N183" s="113"/>
      <c r="X183" s="109"/>
      <c r="Y183" s="109"/>
      <c r="Z183" s="109"/>
      <c r="AA183" s="108"/>
    </row>
    <row r="184" spans="1:27" s="105" customFormat="1" ht="18" customHeight="1" x14ac:dyDescent="0.15">
      <c r="A184" s="142">
        <f t="shared" si="17"/>
        <v>0</v>
      </c>
      <c r="B184" s="141">
        <f t="shared" si="15"/>
        <v>0</v>
      </c>
      <c r="C184" s="140">
        <f>IF(($P$9-SUM($C$9:C183))&gt;0,$AA$9,0)</f>
        <v>0</v>
      </c>
      <c r="D184" s="139">
        <f>IF(($P$10-SUM($D$9:D183))&gt;0,$AA$10,0)</f>
        <v>0</v>
      </c>
      <c r="E184" s="138">
        <f>IF(P$13&gt;1,"未定",ROUND(((P$9-SUM(C$9:C183))*P$14/100)/12,0))</f>
        <v>0</v>
      </c>
      <c r="F184" s="137">
        <f t="shared" si="14"/>
        <v>0</v>
      </c>
      <c r="G184" s="423"/>
      <c r="H184" s="424"/>
      <c r="I184" s="134"/>
      <c r="J184" s="134"/>
      <c r="K184" s="134"/>
      <c r="L184" s="134"/>
      <c r="M184" s="133">
        <f t="shared" si="16"/>
        <v>0</v>
      </c>
      <c r="N184" s="113"/>
      <c r="X184" s="109"/>
      <c r="Y184" s="109"/>
      <c r="Z184" s="109"/>
      <c r="AA184" s="108"/>
    </row>
    <row r="185" spans="1:27" s="105" customFormat="1" ht="18" customHeight="1" x14ac:dyDescent="0.15">
      <c r="A185" s="142">
        <f t="shared" si="17"/>
        <v>0</v>
      </c>
      <c r="B185" s="141">
        <f t="shared" si="15"/>
        <v>0</v>
      </c>
      <c r="C185" s="140">
        <f>IF(($P$9-SUM($C$9:C184))&gt;0,$AA$9,0)</f>
        <v>0</v>
      </c>
      <c r="D185" s="139">
        <f>IF(($P$10-SUM($D$9:D184))&gt;0,$AA$10,0)</f>
        <v>0</v>
      </c>
      <c r="E185" s="138">
        <f>IF(P$13&gt;1,"未定",ROUND(((P$9-SUM(C$9:C184))*P$14/100)/12,0))</f>
        <v>0</v>
      </c>
      <c r="F185" s="137">
        <f t="shared" si="14"/>
        <v>0</v>
      </c>
      <c r="G185" s="423"/>
      <c r="H185" s="424"/>
      <c r="I185" s="134"/>
      <c r="J185" s="134"/>
      <c r="K185" s="134"/>
      <c r="L185" s="134"/>
      <c r="M185" s="133">
        <f t="shared" si="16"/>
        <v>0</v>
      </c>
      <c r="N185" s="113"/>
      <c r="X185" s="109"/>
      <c r="Y185" s="109"/>
      <c r="Z185" s="109"/>
      <c r="AA185" s="108"/>
    </row>
    <row r="186" spans="1:27" s="105" customFormat="1" ht="18" customHeight="1" x14ac:dyDescent="0.15">
      <c r="A186" s="142">
        <f t="shared" si="17"/>
        <v>0</v>
      </c>
      <c r="B186" s="141">
        <f t="shared" si="15"/>
        <v>0</v>
      </c>
      <c r="C186" s="140">
        <f>IF(($P$9-SUM($C$9:C185))&gt;0,$AA$9,0)</f>
        <v>0</v>
      </c>
      <c r="D186" s="139">
        <f>IF(($P$10-SUM($D$9:D185))&gt;0,$AA$10,0)</f>
        <v>0</v>
      </c>
      <c r="E186" s="138">
        <f>IF(P$13&gt;1,"未定",ROUND(((P$9-SUM(C$9:C185))*P$14/100)/12,0))</f>
        <v>0</v>
      </c>
      <c r="F186" s="137">
        <f t="shared" si="14"/>
        <v>0</v>
      </c>
      <c r="G186" s="144" t="s">
        <v>122</v>
      </c>
      <c r="H186" s="143">
        <f>IF(P$13&gt;1,"未定",SUM(F177:F188))</f>
        <v>0</v>
      </c>
      <c r="I186" s="134"/>
      <c r="J186" s="134"/>
      <c r="K186" s="134"/>
      <c r="L186" s="134"/>
      <c r="M186" s="133">
        <f t="shared" si="16"/>
        <v>0</v>
      </c>
      <c r="N186" s="113"/>
      <c r="X186" s="109"/>
      <c r="Y186" s="109"/>
      <c r="Z186" s="109"/>
      <c r="AA186" s="108"/>
    </row>
    <row r="187" spans="1:27" s="105" customFormat="1" ht="18" customHeight="1" x14ac:dyDescent="0.15">
      <c r="A187" s="142">
        <f t="shared" si="17"/>
        <v>0</v>
      </c>
      <c r="B187" s="141">
        <f t="shared" si="15"/>
        <v>0</v>
      </c>
      <c r="C187" s="140">
        <f>IF(($P$9-SUM($C$9:C186))&gt;0,$AA$9,0)</f>
        <v>0</v>
      </c>
      <c r="D187" s="139">
        <f>IF(($P$10-SUM($D$9:D186))&gt;0,$AA$10,0)</f>
        <v>0</v>
      </c>
      <c r="E187" s="138">
        <f>IF(P$13&gt;1,"未定",ROUND(((P$9-SUM(C$9:C186))*P$14/100)/12,0))</f>
        <v>0</v>
      </c>
      <c r="F187" s="137">
        <f t="shared" si="14"/>
        <v>0</v>
      </c>
      <c r="G187" s="136" t="s">
        <v>121</v>
      </c>
      <c r="H187" s="135">
        <f>SUM(B177:B188)</f>
        <v>0</v>
      </c>
      <c r="I187" s="134"/>
      <c r="J187" s="134"/>
      <c r="K187" s="134"/>
      <c r="L187" s="134"/>
      <c r="M187" s="133">
        <f t="shared" si="16"/>
        <v>0</v>
      </c>
      <c r="N187" s="113"/>
      <c r="X187" s="109"/>
      <c r="Y187" s="109"/>
      <c r="Z187" s="109"/>
      <c r="AA187" s="108"/>
    </row>
    <row r="188" spans="1:27" s="105" customFormat="1" ht="18" customHeight="1" x14ac:dyDescent="0.15">
      <c r="A188" s="132">
        <f t="shared" si="17"/>
        <v>0</v>
      </c>
      <c r="B188" s="131">
        <f t="shared" si="15"/>
        <v>0</v>
      </c>
      <c r="C188" s="130">
        <f>IF(($P$9-SUM($C$9:C187))&gt;0,$AA$9,0)</f>
        <v>0</v>
      </c>
      <c r="D188" s="129">
        <f>IF(($P$10-SUM($D$9:D187))&gt;0,$AA$10,0)</f>
        <v>0</v>
      </c>
      <c r="E188" s="128">
        <f>IF(P$13&gt;1,"未定",ROUND(((P$9-SUM(C$9:C187))*P$14/100)/12,0))</f>
        <v>0</v>
      </c>
      <c r="F188" s="127">
        <f t="shared" si="14"/>
        <v>0</v>
      </c>
      <c r="G188" s="126" t="s">
        <v>120</v>
      </c>
      <c r="H188" s="125">
        <f>IF(P$13&gt;1,"未定",SUM(E177:E188))</f>
        <v>0</v>
      </c>
      <c r="I188" s="124"/>
      <c r="J188" s="124"/>
      <c r="K188" s="124"/>
      <c r="L188" s="124"/>
      <c r="M188" s="123">
        <f t="shared" si="16"/>
        <v>0</v>
      </c>
      <c r="N188" s="113"/>
      <c r="X188" s="109"/>
      <c r="Y188" s="109"/>
      <c r="Z188" s="109"/>
      <c r="AA188" s="108"/>
    </row>
    <row r="189" spans="1:27" s="105" customFormat="1" ht="18" customHeight="1" x14ac:dyDescent="0.15">
      <c r="A189" s="152">
        <f t="shared" si="17"/>
        <v>0</v>
      </c>
      <c r="B189" s="151">
        <f t="shared" si="15"/>
        <v>0</v>
      </c>
      <c r="C189" s="150">
        <f>IF(($P$9-SUM($C$9:C188))&gt;0,$AA$9,0)</f>
        <v>0</v>
      </c>
      <c r="D189" s="149">
        <f>IF(($P$10-SUM($D$9:D188))&gt;0,$AA$10,0)</f>
        <v>0</v>
      </c>
      <c r="E189" s="148">
        <f>IF(P$13&gt;1,"未定",ROUND(((P$9-SUM(C$9:C188))*P$14/100)/12,0))</f>
        <v>0</v>
      </c>
      <c r="F189" s="147">
        <f t="shared" si="14"/>
        <v>0</v>
      </c>
      <c r="G189" s="421" t="s">
        <v>146</v>
      </c>
      <c r="H189" s="422"/>
      <c r="I189" s="146"/>
      <c r="J189" s="146"/>
      <c r="K189" s="146"/>
      <c r="L189" s="146"/>
      <c r="M189" s="145">
        <f t="shared" si="16"/>
        <v>0</v>
      </c>
      <c r="N189" s="113"/>
      <c r="X189" s="109"/>
      <c r="Y189" s="109"/>
      <c r="Z189" s="109"/>
      <c r="AA189" s="108"/>
    </row>
    <row r="190" spans="1:27" s="105" customFormat="1" ht="18" customHeight="1" x14ac:dyDescent="0.15">
      <c r="A190" s="142">
        <f t="shared" si="17"/>
        <v>0</v>
      </c>
      <c r="B190" s="141">
        <f t="shared" si="15"/>
        <v>0</v>
      </c>
      <c r="C190" s="140">
        <f>IF(($P$9-SUM($C$9:C189))&gt;0,$AA$9,0)</f>
        <v>0</v>
      </c>
      <c r="D190" s="139">
        <f>IF(($P$10-SUM($D$9:D189))&gt;0,$AA$10,0)</f>
        <v>0</v>
      </c>
      <c r="E190" s="138">
        <f>IF(P$13&gt;1,"未定",ROUND(((P$9-SUM(C$9:C189))*P$14/100)/12,0))</f>
        <v>0</v>
      </c>
      <c r="F190" s="137">
        <f t="shared" si="14"/>
        <v>0</v>
      </c>
      <c r="G190" s="423"/>
      <c r="H190" s="424"/>
      <c r="I190" s="134"/>
      <c r="J190" s="134"/>
      <c r="K190" s="134"/>
      <c r="L190" s="134"/>
      <c r="M190" s="133">
        <f t="shared" si="16"/>
        <v>0</v>
      </c>
      <c r="N190" s="113"/>
      <c r="X190" s="109"/>
      <c r="Y190" s="109"/>
      <c r="Z190" s="109"/>
      <c r="AA190" s="108"/>
    </row>
    <row r="191" spans="1:27" s="105" customFormat="1" ht="18" customHeight="1" x14ac:dyDescent="0.15">
      <c r="A191" s="142">
        <f t="shared" si="17"/>
        <v>0</v>
      </c>
      <c r="B191" s="141">
        <f t="shared" si="15"/>
        <v>0</v>
      </c>
      <c r="C191" s="140">
        <f>IF(($P$9-SUM($C$9:C190))&gt;0,$AA$9,0)</f>
        <v>0</v>
      </c>
      <c r="D191" s="139">
        <f>IF(($P$10-SUM($D$9:D190))&gt;0,$AA$10,0)</f>
        <v>0</v>
      </c>
      <c r="E191" s="138">
        <f>IF(P$13&gt;1,"未定",ROUND(((P$9-SUM(C$9:C190))*P$14/100)/12,0))</f>
        <v>0</v>
      </c>
      <c r="F191" s="137">
        <f t="shared" si="14"/>
        <v>0</v>
      </c>
      <c r="G191" s="423"/>
      <c r="H191" s="424"/>
      <c r="I191" s="134"/>
      <c r="J191" s="134"/>
      <c r="K191" s="134"/>
      <c r="L191" s="134"/>
      <c r="M191" s="133">
        <f t="shared" si="16"/>
        <v>0</v>
      </c>
      <c r="N191" s="113"/>
      <c r="X191" s="109"/>
      <c r="Y191" s="109"/>
      <c r="Z191" s="109"/>
      <c r="AA191" s="108"/>
    </row>
    <row r="192" spans="1:27" s="105" customFormat="1" ht="18" customHeight="1" x14ac:dyDescent="0.15">
      <c r="A192" s="142">
        <f t="shared" si="17"/>
        <v>0</v>
      </c>
      <c r="B192" s="141">
        <f t="shared" si="15"/>
        <v>0</v>
      </c>
      <c r="C192" s="140">
        <f>IF(($P$9-SUM($C$9:C191))&gt;0,$AA$9,0)</f>
        <v>0</v>
      </c>
      <c r="D192" s="139">
        <f>IF(($P$10-SUM($D$9:D191))&gt;0,$AA$10,0)</f>
        <v>0</v>
      </c>
      <c r="E192" s="138">
        <f>IF(P$13&gt;1,"未定",ROUND(((P$9-SUM(C$9:C191))*P$14/100)/12,0))</f>
        <v>0</v>
      </c>
      <c r="F192" s="137">
        <f t="shared" si="14"/>
        <v>0</v>
      </c>
      <c r="G192" s="423"/>
      <c r="H192" s="424"/>
      <c r="I192" s="134"/>
      <c r="J192" s="134"/>
      <c r="K192" s="134"/>
      <c r="L192" s="134"/>
      <c r="M192" s="133">
        <f t="shared" si="16"/>
        <v>0</v>
      </c>
      <c r="N192" s="113"/>
      <c r="X192" s="109"/>
      <c r="Y192" s="109"/>
      <c r="Z192" s="109"/>
      <c r="AA192" s="108"/>
    </row>
    <row r="193" spans="1:27" s="105" customFormat="1" ht="18" customHeight="1" x14ac:dyDescent="0.15">
      <c r="A193" s="142">
        <f t="shared" si="17"/>
        <v>0</v>
      </c>
      <c r="B193" s="141">
        <f t="shared" si="15"/>
        <v>0</v>
      </c>
      <c r="C193" s="140">
        <f>IF(($P$9-SUM($C$9:C192))&gt;0,$AA$9,0)</f>
        <v>0</v>
      </c>
      <c r="D193" s="139">
        <f>IF(($P$10-SUM($D$9:D192))&gt;0,$AA$10,0)</f>
        <v>0</v>
      </c>
      <c r="E193" s="138">
        <f>IF(P$13&gt;1,"未定",ROUND(((P$9-SUM(C$9:C192))*P$14/100)/12,0))</f>
        <v>0</v>
      </c>
      <c r="F193" s="137">
        <f t="shared" ref="F193:F256" si="18">IF(P$13&gt;1,"未定",B193+E193)</f>
        <v>0</v>
      </c>
      <c r="G193" s="423"/>
      <c r="H193" s="424"/>
      <c r="I193" s="134"/>
      <c r="J193" s="134"/>
      <c r="K193" s="134"/>
      <c r="L193" s="134"/>
      <c r="M193" s="133">
        <f t="shared" si="16"/>
        <v>0</v>
      </c>
      <c r="N193" s="113"/>
      <c r="X193" s="109"/>
      <c r="Y193" s="109"/>
      <c r="Z193" s="109"/>
      <c r="AA193" s="108"/>
    </row>
    <row r="194" spans="1:27" s="105" customFormat="1" ht="18" customHeight="1" x14ac:dyDescent="0.15">
      <c r="A194" s="142">
        <f t="shared" si="17"/>
        <v>0</v>
      </c>
      <c r="B194" s="141">
        <f t="shared" si="15"/>
        <v>0</v>
      </c>
      <c r="C194" s="140">
        <f>IF(($P$9-SUM($C$9:C193))&gt;0,$AA$9,0)</f>
        <v>0</v>
      </c>
      <c r="D194" s="139">
        <f>IF(($P$10-SUM($D$9:D193))&gt;0,$AA$10,0)</f>
        <v>0</v>
      </c>
      <c r="E194" s="138">
        <f>IF(P$13&gt;1,"未定",ROUND(((P$9-SUM(C$9:C193))*P$14/100)/12,0))</f>
        <v>0</v>
      </c>
      <c r="F194" s="137">
        <f t="shared" si="18"/>
        <v>0</v>
      </c>
      <c r="G194" s="423"/>
      <c r="H194" s="424"/>
      <c r="I194" s="134"/>
      <c r="J194" s="134"/>
      <c r="K194" s="134"/>
      <c r="L194" s="134"/>
      <c r="M194" s="133">
        <f t="shared" si="16"/>
        <v>0</v>
      </c>
      <c r="N194" s="113"/>
      <c r="X194" s="109"/>
      <c r="Y194" s="109"/>
      <c r="Z194" s="109"/>
      <c r="AA194" s="108"/>
    </row>
    <row r="195" spans="1:27" s="105" customFormat="1" ht="18" customHeight="1" x14ac:dyDescent="0.15">
      <c r="A195" s="142">
        <f t="shared" si="17"/>
        <v>0</v>
      </c>
      <c r="B195" s="141">
        <f t="shared" si="15"/>
        <v>0</v>
      </c>
      <c r="C195" s="140">
        <f>IF(($P$9-SUM($C$9:C194))&gt;0,$AA$9,0)</f>
        <v>0</v>
      </c>
      <c r="D195" s="139">
        <f>IF(($P$10-SUM($D$9:D194))&gt;0,$AA$10,0)</f>
        <v>0</v>
      </c>
      <c r="E195" s="138">
        <f>IF(P$13&gt;1,"未定",ROUND(((P$9-SUM(C$9:C194))*P$14/100)/12,0))</f>
        <v>0</v>
      </c>
      <c r="F195" s="137">
        <f t="shared" si="18"/>
        <v>0</v>
      </c>
      <c r="G195" s="423"/>
      <c r="H195" s="424"/>
      <c r="I195" s="134"/>
      <c r="J195" s="134"/>
      <c r="K195" s="134"/>
      <c r="L195" s="134"/>
      <c r="M195" s="133">
        <f t="shared" si="16"/>
        <v>0</v>
      </c>
      <c r="N195" s="113"/>
      <c r="X195" s="109"/>
      <c r="Y195" s="109"/>
      <c r="Z195" s="109"/>
      <c r="AA195" s="108"/>
    </row>
    <row r="196" spans="1:27" s="105" customFormat="1" ht="18" customHeight="1" x14ac:dyDescent="0.15">
      <c r="A196" s="142">
        <f t="shared" si="17"/>
        <v>0</v>
      </c>
      <c r="B196" s="141">
        <f t="shared" si="15"/>
        <v>0</v>
      </c>
      <c r="C196" s="140">
        <f>IF(($P$9-SUM($C$9:C195))&gt;0,$AA$9,0)</f>
        <v>0</v>
      </c>
      <c r="D196" s="139">
        <f>IF(($P$10-SUM($D$9:D195))&gt;0,$AA$10,0)</f>
        <v>0</v>
      </c>
      <c r="E196" s="138">
        <f>IF(P$13&gt;1,"未定",ROUND(((P$9-SUM(C$9:C195))*P$14/100)/12,0))</f>
        <v>0</v>
      </c>
      <c r="F196" s="137">
        <f t="shared" si="18"/>
        <v>0</v>
      </c>
      <c r="G196" s="423"/>
      <c r="H196" s="424"/>
      <c r="I196" s="134"/>
      <c r="J196" s="134"/>
      <c r="K196" s="134"/>
      <c r="L196" s="134"/>
      <c r="M196" s="133">
        <f t="shared" si="16"/>
        <v>0</v>
      </c>
      <c r="N196" s="113"/>
      <c r="X196" s="109"/>
      <c r="Y196" s="109"/>
      <c r="Z196" s="109"/>
      <c r="AA196" s="108"/>
    </row>
    <row r="197" spans="1:27" s="105" customFormat="1" ht="18" customHeight="1" x14ac:dyDescent="0.15">
      <c r="A197" s="142">
        <f t="shared" si="17"/>
        <v>0</v>
      </c>
      <c r="B197" s="141">
        <f t="shared" si="15"/>
        <v>0</v>
      </c>
      <c r="C197" s="140">
        <f>IF(($P$9-SUM($C$9:C196))&gt;0,$AA$9,0)</f>
        <v>0</v>
      </c>
      <c r="D197" s="139">
        <f>IF(($P$10-SUM($D$9:D196))&gt;0,$AA$10,0)</f>
        <v>0</v>
      </c>
      <c r="E197" s="138">
        <f>IF(P$13&gt;1,"未定",ROUND(((P$9-SUM(C$9:C196))*P$14/100)/12,0))</f>
        <v>0</v>
      </c>
      <c r="F197" s="137">
        <f t="shared" si="18"/>
        <v>0</v>
      </c>
      <c r="G197" s="423"/>
      <c r="H197" s="424"/>
      <c r="I197" s="134"/>
      <c r="J197" s="134"/>
      <c r="K197" s="134"/>
      <c r="L197" s="134"/>
      <c r="M197" s="133">
        <f t="shared" si="16"/>
        <v>0</v>
      </c>
      <c r="N197" s="113"/>
      <c r="X197" s="109"/>
      <c r="Y197" s="109"/>
      <c r="Z197" s="109"/>
      <c r="AA197" s="108"/>
    </row>
    <row r="198" spans="1:27" s="105" customFormat="1" ht="18" customHeight="1" x14ac:dyDescent="0.15">
      <c r="A198" s="142">
        <f t="shared" si="17"/>
        <v>0</v>
      </c>
      <c r="B198" s="141">
        <f t="shared" si="15"/>
        <v>0</v>
      </c>
      <c r="C198" s="140">
        <f>IF(($P$9-SUM($C$9:C197))&gt;0,$AA$9,0)</f>
        <v>0</v>
      </c>
      <c r="D198" s="139">
        <f>IF(($P$10-SUM($D$9:D197))&gt;0,$AA$10,0)</f>
        <v>0</v>
      </c>
      <c r="E198" s="138">
        <f>IF(P$13&gt;1,"未定",ROUND(((P$9-SUM(C$9:C197))*P$14/100)/12,0))</f>
        <v>0</v>
      </c>
      <c r="F198" s="137">
        <f t="shared" si="18"/>
        <v>0</v>
      </c>
      <c r="G198" s="144" t="s">
        <v>122</v>
      </c>
      <c r="H198" s="143">
        <f>IF(P$13&gt;1,"未定",SUM(F189:F200))</f>
        <v>0</v>
      </c>
      <c r="I198" s="134"/>
      <c r="J198" s="134"/>
      <c r="K198" s="134"/>
      <c r="L198" s="134"/>
      <c r="M198" s="133">
        <f t="shared" si="16"/>
        <v>0</v>
      </c>
      <c r="N198" s="113"/>
      <c r="X198" s="109"/>
      <c r="Y198" s="109"/>
      <c r="Z198" s="109"/>
      <c r="AA198" s="108"/>
    </row>
    <row r="199" spans="1:27" s="105" customFormat="1" ht="18" customHeight="1" x14ac:dyDescent="0.15">
      <c r="A199" s="142">
        <f t="shared" si="17"/>
        <v>0</v>
      </c>
      <c r="B199" s="141">
        <f t="shared" si="15"/>
        <v>0</v>
      </c>
      <c r="C199" s="140">
        <f>IF(($P$9-SUM($C$9:C198))&gt;0,$AA$9,0)</f>
        <v>0</v>
      </c>
      <c r="D199" s="139">
        <f>IF(($P$10-SUM($D$9:D198))&gt;0,$AA$10,0)</f>
        <v>0</v>
      </c>
      <c r="E199" s="138">
        <f>IF(P$13&gt;1,"未定",ROUND(((P$9-SUM(C$9:C198))*P$14/100)/12,0))</f>
        <v>0</v>
      </c>
      <c r="F199" s="137">
        <f t="shared" si="18"/>
        <v>0</v>
      </c>
      <c r="G199" s="136" t="s">
        <v>121</v>
      </c>
      <c r="H199" s="135">
        <f>SUM(B189:B200)</f>
        <v>0</v>
      </c>
      <c r="I199" s="134"/>
      <c r="J199" s="134"/>
      <c r="K199" s="134"/>
      <c r="L199" s="134"/>
      <c r="M199" s="133">
        <f t="shared" si="16"/>
        <v>0</v>
      </c>
      <c r="N199" s="113"/>
      <c r="X199" s="109"/>
      <c r="Y199" s="109"/>
      <c r="Z199" s="109"/>
      <c r="AA199" s="108"/>
    </row>
    <row r="200" spans="1:27" s="105" customFormat="1" ht="18" customHeight="1" x14ac:dyDescent="0.15">
      <c r="A200" s="132">
        <f t="shared" si="17"/>
        <v>0</v>
      </c>
      <c r="B200" s="131">
        <f t="shared" si="15"/>
        <v>0</v>
      </c>
      <c r="C200" s="130">
        <f>IF(($P$9-SUM($C$9:C199))&gt;0,$AA$9,0)</f>
        <v>0</v>
      </c>
      <c r="D200" s="129">
        <f>IF(($P$10-SUM($D$9:D199))&gt;0,$AA$10,0)</f>
        <v>0</v>
      </c>
      <c r="E200" s="138">
        <f>IF(P$13&gt;1,"未定",ROUND(((P$9-SUM(C$9:C199))*P$14/100)/12,0))</f>
        <v>0</v>
      </c>
      <c r="F200" s="127">
        <f t="shared" si="18"/>
        <v>0</v>
      </c>
      <c r="G200" s="126" t="s">
        <v>120</v>
      </c>
      <c r="H200" s="125">
        <f>IF(P$13&gt;1,"未定",SUM(E189:E200))</f>
        <v>0</v>
      </c>
      <c r="I200" s="124"/>
      <c r="J200" s="124"/>
      <c r="K200" s="124"/>
      <c r="L200" s="124"/>
      <c r="M200" s="123">
        <f t="shared" si="16"/>
        <v>0</v>
      </c>
      <c r="N200" s="113"/>
      <c r="X200" s="109"/>
      <c r="Y200" s="109"/>
      <c r="Z200" s="109"/>
      <c r="AA200" s="108"/>
    </row>
    <row r="201" spans="1:27" s="105" customFormat="1" ht="18" customHeight="1" x14ac:dyDescent="0.15">
      <c r="A201" s="152">
        <f t="shared" si="17"/>
        <v>0</v>
      </c>
      <c r="B201" s="151">
        <f t="shared" ref="B201:B264" si="19">SUM(C201:D201)</f>
        <v>0</v>
      </c>
      <c r="C201" s="150">
        <f>IF(($P$9-SUM($C$9:C200))&gt;0,$AA$9,0)</f>
        <v>0</v>
      </c>
      <c r="D201" s="149">
        <f>IF(($P$10-SUM($D$9:D200))&gt;0,$AA$10,0)</f>
        <v>0</v>
      </c>
      <c r="E201" s="148">
        <f>IF(P$13&gt;1,"未定",ROUND(((P$9-SUM(C$9:C200))*P$14/100)/12,0))</f>
        <v>0</v>
      </c>
      <c r="F201" s="147">
        <f t="shared" si="18"/>
        <v>0</v>
      </c>
      <c r="G201" s="421" t="s">
        <v>145</v>
      </c>
      <c r="H201" s="422"/>
      <c r="I201" s="146"/>
      <c r="J201" s="146"/>
      <c r="K201" s="146"/>
      <c r="L201" s="146"/>
      <c r="M201" s="145">
        <f t="shared" ref="M201:M264" si="20">SUM(I201:L201)</f>
        <v>0</v>
      </c>
      <c r="N201" s="113"/>
      <c r="X201" s="109"/>
      <c r="Y201" s="109"/>
      <c r="Z201" s="109"/>
      <c r="AA201" s="108"/>
    </row>
    <row r="202" spans="1:27" s="105" customFormat="1" ht="18" customHeight="1" x14ac:dyDescent="0.15">
      <c r="A202" s="142">
        <f t="shared" ref="A202:A265" si="21">IF(F202&gt;0,A201+1,0)</f>
        <v>0</v>
      </c>
      <c r="B202" s="141">
        <f t="shared" si="19"/>
        <v>0</v>
      </c>
      <c r="C202" s="140">
        <f>IF(($P$9-SUM($C$9:C201))&gt;0,$AA$9,0)</f>
        <v>0</v>
      </c>
      <c r="D202" s="139">
        <f>IF(($P$10-SUM($D$9:D201))&gt;0,$AA$10,0)</f>
        <v>0</v>
      </c>
      <c r="E202" s="138">
        <f>IF(P$13&gt;1,"未定",ROUND(((P$9-SUM(C$9:C201))*P$14/100)/12,0))</f>
        <v>0</v>
      </c>
      <c r="F202" s="137">
        <f t="shared" si="18"/>
        <v>0</v>
      </c>
      <c r="G202" s="423"/>
      <c r="H202" s="424"/>
      <c r="I202" s="134"/>
      <c r="J202" s="134"/>
      <c r="K202" s="134"/>
      <c r="L202" s="134"/>
      <c r="M202" s="133">
        <f t="shared" si="20"/>
        <v>0</v>
      </c>
      <c r="N202" s="113"/>
      <c r="X202" s="109"/>
      <c r="Y202" s="109"/>
      <c r="Z202" s="109"/>
      <c r="AA202" s="108"/>
    </row>
    <row r="203" spans="1:27" s="105" customFormat="1" ht="18" customHeight="1" x14ac:dyDescent="0.15">
      <c r="A203" s="142">
        <f t="shared" si="21"/>
        <v>0</v>
      </c>
      <c r="B203" s="141">
        <f t="shared" si="19"/>
        <v>0</v>
      </c>
      <c r="C203" s="140">
        <f>IF(($P$9-SUM($C$9:C202))&gt;0,$AA$9,0)</f>
        <v>0</v>
      </c>
      <c r="D203" s="139">
        <f>IF(($P$10-SUM($D$9:D202))&gt;0,$AA$10,0)</f>
        <v>0</v>
      </c>
      <c r="E203" s="138">
        <f>IF(P$13&gt;1,"未定",ROUND(((P$9-SUM(C$9:C202))*P$14/100)/12,0))</f>
        <v>0</v>
      </c>
      <c r="F203" s="137">
        <f t="shared" si="18"/>
        <v>0</v>
      </c>
      <c r="G203" s="423"/>
      <c r="H203" s="424"/>
      <c r="I203" s="134"/>
      <c r="J203" s="134"/>
      <c r="K203" s="134"/>
      <c r="L203" s="134"/>
      <c r="M203" s="133">
        <f t="shared" si="20"/>
        <v>0</v>
      </c>
      <c r="N203" s="113"/>
      <c r="X203" s="109"/>
      <c r="Y203" s="109"/>
      <c r="Z203" s="109"/>
      <c r="AA203" s="108"/>
    </row>
    <row r="204" spans="1:27" s="105" customFormat="1" ht="18" customHeight="1" x14ac:dyDescent="0.15">
      <c r="A204" s="142">
        <f t="shared" si="21"/>
        <v>0</v>
      </c>
      <c r="B204" s="141">
        <f t="shared" si="19"/>
        <v>0</v>
      </c>
      <c r="C204" s="140">
        <f>IF(($P$9-SUM($C$9:C203))&gt;0,$AA$9,0)</f>
        <v>0</v>
      </c>
      <c r="D204" s="139">
        <f>IF(($P$10-SUM($D$9:D203))&gt;0,$AA$10,0)</f>
        <v>0</v>
      </c>
      <c r="E204" s="138">
        <f>IF(P$13&gt;1,"未定",ROUND(((P$9-SUM(C$9:C203))*P$14/100)/12,0))</f>
        <v>0</v>
      </c>
      <c r="F204" s="137">
        <f t="shared" si="18"/>
        <v>0</v>
      </c>
      <c r="G204" s="423"/>
      <c r="H204" s="424"/>
      <c r="I204" s="134"/>
      <c r="J204" s="134"/>
      <c r="K204" s="134"/>
      <c r="L204" s="134"/>
      <c r="M204" s="133">
        <f t="shared" si="20"/>
        <v>0</v>
      </c>
      <c r="N204" s="113"/>
      <c r="X204" s="109"/>
      <c r="Y204" s="109"/>
      <c r="Z204" s="109"/>
      <c r="AA204" s="108"/>
    </row>
    <row r="205" spans="1:27" s="105" customFormat="1" ht="18" customHeight="1" x14ac:dyDescent="0.15">
      <c r="A205" s="142">
        <f t="shared" si="21"/>
        <v>0</v>
      </c>
      <c r="B205" s="141">
        <f t="shared" si="19"/>
        <v>0</v>
      </c>
      <c r="C205" s="140">
        <f>IF(($P$9-SUM($C$9:C204))&gt;0,$AA$9,0)</f>
        <v>0</v>
      </c>
      <c r="D205" s="139">
        <f>IF(($P$10-SUM($D$9:D204))&gt;0,$AA$10,0)</f>
        <v>0</v>
      </c>
      <c r="E205" s="138">
        <f>IF(P$13&gt;1,"未定",ROUND(((P$9-SUM(C$9:C204))*P$14/100)/12,0))</f>
        <v>0</v>
      </c>
      <c r="F205" s="137">
        <f t="shared" si="18"/>
        <v>0</v>
      </c>
      <c r="G205" s="423"/>
      <c r="H205" s="424"/>
      <c r="I205" s="134"/>
      <c r="J205" s="134"/>
      <c r="K205" s="134"/>
      <c r="L205" s="134"/>
      <c r="M205" s="133">
        <f t="shared" si="20"/>
        <v>0</v>
      </c>
      <c r="N205" s="113"/>
      <c r="X205" s="109"/>
      <c r="Y205" s="109"/>
      <c r="Z205" s="109"/>
      <c r="AA205" s="108"/>
    </row>
    <row r="206" spans="1:27" s="105" customFormat="1" ht="18" customHeight="1" x14ac:dyDescent="0.15">
      <c r="A206" s="142">
        <f t="shared" si="21"/>
        <v>0</v>
      </c>
      <c r="B206" s="141">
        <f t="shared" si="19"/>
        <v>0</v>
      </c>
      <c r="C206" s="140">
        <f>IF(($P$9-SUM($C$9:C205))&gt;0,$AA$9,0)</f>
        <v>0</v>
      </c>
      <c r="D206" s="139">
        <f>IF(($P$10-SUM($D$9:D205))&gt;0,$AA$10,0)</f>
        <v>0</v>
      </c>
      <c r="E206" s="138">
        <f>IF(P$13&gt;1,"未定",ROUND(((P$9-SUM(C$9:C205))*P$14/100)/12,0))</f>
        <v>0</v>
      </c>
      <c r="F206" s="137">
        <f t="shared" si="18"/>
        <v>0</v>
      </c>
      <c r="G206" s="423"/>
      <c r="H206" s="424"/>
      <c r="I206" s="134"/>
      <c r="J206" s="134"/>
      <c r="K206" s="134"/>
      <c r="L206" s="134"/>
      <c r="M206" s="133">
        <f t="shared" si="20"/>
        <v>0</v>
      </c>
      <c r="N206" s="113"/>
      <c r="X206" s="109"/>
      <c r="Y206" s="109"/>
      <c r="Z206" s="109"/>
      <c r="AA206" s="108"/>
    </row>
    <row r="207" spans="1:27" s="105" customFormat="1" ht="18" customHeight="1" x14ac:dyDescent="0.15">
      <c r="A207" s="142">
        <f t="shared" si="21"/>
        <v>0</v>
      </c>
      <c r="B207" s="141">
        <f t="shared" si="19"/>
        <v>0</v>
      </c>
      <c r="C207" s="140">
        <f>IF(($P$9-SUM($C$9:C206))&gt;0,$AA$9,0)</f>
        <v>0</v>
      </c>
      <c r="D207" s="139">
        <f>IF(($P$10-SUM($D$9:D206))&gt;0,$AA$10,0)</f>
        <v>0</v>
      </c>
      <c r="E207" s="138">
        <f>IF(P$13&gt;1,"未定",ROUND(((P$9-SUM(C$9:C206))*P$14/100)/12,0))</f>
        <v>0</v>
      </c>
      <c r="F207" s="137">
        <f t="shared" si="18"/>
        <v>0</v>
      </c>
      <c r="G207" s="423"/>
      <c r="H207" s="424"/>
      <c r="I207" s="134"/>
      <c r="J207" s="134"/>
      <c r="K207" s="134"/>
      <c r="L207" s="134"/>
      <c r="M207" s="133">
        <f t="shared" si="20"/>
        <v>0</v>
      </c>
      <c r="N207" s="113"/>
      <c r="X207" s="109"/>
      <c r="Y207" s="109"/>
      <c r="Z207" s="109"/>
      <c r="AA207" s="108"/>
    </row>
    <row r="208" spans="1:27" s="105" customFormat="1" ht="18" customHeight="1" x14ac:dyDescent="0.15">
      <c r="A208" s="142">
        <f t="shared" si="21"/>
        <v>0</v>
      </c>
      <c r="B208" s="141">
        <f t="shared" si="19"/>
        <v>0</v>
      </c>
      <c r="C208" s="140">
        <f>IF(($P$9-SUM($C$9:C207))&gt;0,$AA$9,0)</f>
        <v>0</v>
      </c>
      <c r="D208" s="139">
        <f>IF(($P$10-SUM($D$9:D207))&gt;0,$AA$10,0)</f>
        <v>0</v>
      </c>
      <c r="E208" s="138">
        <f>IF(P$13&gt;1,"未定",ROUND(((P$9-SUM(C$9:C207))*P$14/100)/12,0))</f>
        <v>0</v>
      </c>
      <c r="F208" s="137">
        <f t="shared" si="18"/>
        <v>0</v>
      </c>
      <c r="G208" s="423"/>
      <c r="H208" s="424"/>
      <c r="I208" s="134"/>
      <c r="J208" s="134"/>
      <c r="K208" s="134"/>
      <c r="L208" s="134"/>
      <c r="M208" s="133">
        <f t="shared" si="20"/>
        <v>0</v>
      </c>
      <c r="N208" s="113"/>
      <c r="X208" s="109"/>
      <c r="Y208" s="109"/>
      <c r="Z208" s="109"/>
      <c r="AA208" s="108"/>
    </row>
    <row r="209" spans="1:27" s="105" customFormat="1" ht="18" customHeight="1" x14ac:dyDescent="0.15">
      <c r="A209" s="142">
        <f t="shared" si="21"/>
        <v>0</v>
      </c>
      <c r="B209" s="141">
        <f t="shared" si="19"/>
        <v>0</v>
      </c>
      <c r="C209" s="140">
        <f>IF(($P$9-SUM($C$9:C208))&gt;0,$AA$9,0)</f>
        <v>0</v>
      </c>
      <c r="D209" s="139">
        <f>IF(($P$10-SUM($D$9:D208))&gt;0,$AA$10,0)</f>
        <v>0</v>
      </c>
      <c r="E209" s="138">
        <f>IF(P$13&gt;1,"未定",ROUND(((P$9-SUM(C$9:C208))*P$14/100)/12,0))</f>
        <v>0</v>
      </c>
      <c r="F209" s="137">
        <f t="shared" si="18"/>
        <v>0</v>
      </c>
      <c r="G209" s="423"/>
      <c r="H209" s="424"/>
      <c r="I209" s="134"/>
      <c r="J209" s="134"/>
      <c r="K209" s="134"/>
      <c r="L209" s="134"/>
      <c r="M209" s="133">
        <f t="shared" si="20"/>
        <v>0</v>
      </c>
      <c r="N209" s="113"/>
      <c r="X209" s="109"/>
      <c r="Y209" s="109"/>
      <c r="Z209" s="109"/>
      <c r="AA209" s="108"/>
    </row>
    <row r="210" spans="1:27" s="105" customFormat="1" ht="18" customHeight="1" x14ac:dyDescent="0.15">
      <c r="A210" s="142">
        <f t="shared" si="21"/>
        <v>0</v>
      </c>
      <c r="B210" s="141">
        <f t="shared" si="19"/>
        <v>0</v>
      </c>
      <c r="C210" s="140">
        <f>IF(($P$9-SUM($C$9:C209))&gt;0,$AA$9,0)</f>
        <v>0</v>
      </c>
      <c r="D210" s="139">
        <f>IF(($P$10-SUM($D$9:D209))&gt;0,$AA$10,0)</f>
        <v>0</v>
      </c>
      <c r="E210" s="138">
        <f>IF(P$13&gt;1,"未定",ROUND(((P$9-SUM(C$9:C209))*P$14/100)/12,0))</f>
        <v>0</v>
      </c>
      <c r="F210" s="137">
        <f t="shared" si="18"/>
        <v>0</v>
      </c>
      <c r="G210" s="144" t="s">
        <v>122</v>
      </c>
      <c r="H210" s="143">
        <f>IF(P$13&gt;1,"未定",SUM(F201:F212))</f>
        <v>0</v>
      </c>
      <c r="I210" s="134"/>
      <c r="J210" s="134"/>
      <c r="K210" s="134"/>
      <c r="L210" s="134"/>
      <c r="M210" s="133">
        <f t="shared" si="20"/>
        <v>0</v>
      </c>
      <c r="N210" s="113"/>
      <c r="X210" s="109"/>
      <c r="Y210" s="109"/>
      <c r="Z210" s="109"/>
      <c r="AA210" s="108"/>
    </row>
    <row r="211" spans="1:27" s="105" customFormat="1" ht="18" customHeight="1" x14ac:dyDescent="0.15">
      <c r="A211" s="142">
        <f t="shared" si="21"/>
        <v>0</v>
      </c>
      <c r="B211" s="141">
        <f t="shared" si="19"/>
        <v>0</v>
      </c>
      <c r="C211" s="140">
        <f>IF(($P$9-SUM($C$9:C210))&gt;0,$AA$9,0)</f>
        <v>0</v>
      </c>
      <c r="D211" s="139">
        <f>IF(($P$10-SUM($D$9:D210))&gt;0,$AA$10,0)</f>
        <v>0</v>
      </c>
      <c r="E211" s="138">
        <f>IF(P$13&gt;1,"未定",ROUND(((P$9-SUM(C$9:C210))*P$14/100)/12,0))</f>
        <v>0</v>
      </c>
      <c r="F211" s="137">
        <f t="shared" si="18"/>
        <v>0</v>
      </c>
      <c r="G211" s="136" t="s">
        <v>121</v>
      </c>
      <c r="H211" s="135">
        <f>SUM(B201:B212)</f>
        <v>0</v>
      </c>
      <c r="I211" s="134"/>
      <c r="J211" s="134"/>
      <c r="K211" s="134"/>
      <c r="L211" s="134"/>
      <c r="M211" s="133">
        <f t="shared" si="20"/>
        <v>0</v>
      </c>
      <c r="N211" s="113"/>
      <c r="X211" s="109"/>
      <c r="Y211" s="109"/>
      <c r="Z211" s="109"/>
      <c r="AA211" s="108"/>
    </row>
    <row r="212" spans="1:27" s="105" customFormat="1" ht="18" customHeight="1" x14ac:dyDescent="0.15">
      <c r="A212" s="132">
        <f t="shared" si="21"/>
        <v>0</v>
      </c>
      <c r="B212" s="131">
        <f t="shared" si="19"/>
        <v>0</v>
      </c>
      <c r="C212" s="130">
        <f>IF(($P$9-SUM($C$9:C211))&gt;0,$AA$9,0)</f>
        <v>0</v>
      </c>
      <c r="D212" s="129">
        <f>IF(($P$10-SUM($D$9:D211))&gt;0,$AA$10,0)</f>
        <v>0</v>
      </c>
      <c r="E212" s="138">
        <f>IF(P$13&gt;1,"未定",ROUND(((P$9-SUM(C$9:C211))*P$14/100)/12,0))</f>
        <v>0</v>
      </c>
      <c r="F212" s="127">
        <f t="shared" si="18"/>
        <v>0</v>
      </c>
      <c r="G212" s="126" t="s">
        <v>120</v>
      </c>
      <c r="H212" s="125">
        <f>IF(P$13&gt;1,"未定",SUM(E201:E212))</f>
        <v>0</v>
      </c>
      <c r="I212" s="124"/>
      <c r="J212" s="124"/>
      <c r="K212" s="124"/>
      <c r="L212" s="124"/>
      <c r="M212" s="123">
        <f t="shared" si="20"/>
        <v>0</v>
      </c>
      <c r="N212" s="113"/>
      <c r="X212" s="109"/>
      <c r="Y212" s="109"/>
      <c r="Z212" s="109"/>
      <c r="AA212" s="108"/>
    </row>
    <row r="213" spans="1:27" s="105" customFormat="1" ht="18" customHeight="1" x14ac:dyDescent="0.15">
      <c r="A213" s="152">
        <f t="shared" si="21"/>
        <v>0</v>
      </c>
      <c r="B213" s="151">
        <f t="shared" si="19"/>
        <v>0</v>
      </c>
      <c r="C213" s="150">
        <f>IF(($P$9-SUM($C$9:C212))&gt;0,$AA$9,0)</f>
        <v>0</v>
      </c>
      <c r="D213" s="149">
        <f>IF(($P$10-SUM($D$9:D212))&gt;0,$AA$10,0)</f>
        <v>0</v>
      </c>
      <c r="E213" s="148">
        <f>IF(P$13&gt;1,"未定",ROUND(((P$9-SUM(C$9:C212))*P$14/100)/12,0))</f>
        <v>0</v>
      </c>
      <c r="F213" s="147">
        <f t="shared" si="18"/>
        <v>0</v>
      </c>
      <c r="G213" s="421" t="s">
        <v>144</v>
      </c>
      <c r="H213" s="422"/>
      <c r="I213" s="146"/>
      <c r="J213" s="146"/>
      <c r="K213" s="146"/>
      <c r="L213" s="146"/>
      <c r="M213" s="145">
        <f t="shared" si="20"/>
        <v>0</v>
      </c>
      <c r="N213" s="113"/>
      <c r="X213" s="109"/>
      <c r="Y213" s="109"/>
      <c r="Z213" s="109"/>
      <c r="AA213" s="108"/>
    </row>
    <row r="214" spans="1:27" s="105" customFormat="1" ht="18" customHeight="1" x14ac:dyDescent="0.15">
      <c r="A214" s="142">
        <f t="shared" si="21"/>
        <v>0</v>
      </c>
      <c r="B214" s="141">
        <f t="shared" si="19"/>
        <v>0</v>
      </c>
      <c r="C214" s="140">
        <f>IF(($P$9-SUM($C$9:C213))&gt;0,$AA$9,0)</f>
        <v>0</v>
      </c>
      <c r="D214" s="139">
        <f>IF(($P$10-SUM($D$9:D213))&gt;0,$AA$10,0)</f>
        <v>0</v>
      </c>
      <c r="E214" s="138">
        <f>IF(P$13&gt;1,"未定",ROUND(((P$9-SUM(C$9:C213))*P$14/100)/12,0))</f>
        <v>0</v>
      </c>
      <c r="F214" s="137">
        <f t="shared" si="18"/>
        <v>0</v>
      </c>
      <c r="G214" s="423"/>
      <c r="H214" s="424"/>
      <c r="I214" s="134"/>
      <c r="J214" s="134"/>
      <c r="K214" s="134"/>
      <c r="L214" s="134"/>
      <c r="M214" s="133">
        <f t="shared" si="20"/>
        <v>0</v>
      </c>
      <c r="N214" s="113"/>
      <c r="X214" s="109"/>
      <c r="Y214" s="109"/>
      <c r="Z214" s="109"/>
      <c r="AA214" s="108"/>
    </row>
    <row r="215" spans="1:27" s="105" customFormat="1" ht="18" customHeight="1" x14ac:dyDescent="0.15">
      <c r="A215" s="142">
        <f t="shared" si="21"/>
        <v>0</v>
      </c>
      <c r="B215" s="141">
        <f t="shared" si="19"/>
        <v>0</v>
      </c>
      <c r="C215" s="140">
        <f>IF(($P$9-SUM($C$9:C214))&gt;0,$AA$9,0)</f>
        <v>0</v>
      </c>
      <c r="D215" s="139">
        <f>IF(($P$10-SUM($D$9:D214))&gt;0,$AA$10,0)</f>
        <v>0</v>
      </c>
      <c r="E215" s="138">
        <f>IF(P$13&gt;1,"未定",ROUND(((P$9-SUM(C$9:C214))*P$14/100)/12,0))</f>
        <v>0</v>
      </c>
      <c r="F215" s="137">
        <f t="shared" si="18"/>
        <v>0</v>
      </c>
      <c r="G215" s="423"/>
      <c r="H215" s="424"/>
      <c r="I215" s="134"/>
      <c r="J215" s="134"/>
      <c r="K215" s="134"/>
      <c r="L215" s="134"/>
      <c r="M215" s="133">
        <f t="shared" si="20"/>
        <v>0</v>
      </c>
      <c r="N215" s="113"/>
      <c r="X215" s="109"/>
      <c r="Y215" s="109"/>
      <c r="Z215" s="109"/>
      <c r="AA215" s="108"/>
    </row>
    <row r="216" spans="1:27" s="105" customFormat="1" ht="18" customHeight="1" x14ac:dyDescent="0.15">
      <c r="A216" s="142">
        <f t="shared" si="21"/>
        <v>0</v>
      </c>
      <c r="B216" s="141">
        <f t="shared" si="19"/>
        <v>0</v>
      </c>
      <c r="C216" s="140">
        <f>IF(($P$9-SUM($C$9:C215))&gt;0,$AA$9,0)</f>
        <v>0</v>
      </c>
      <c r="D216" s="139">
        <f>IF(($P$10-SUM($D$9:D215))&gt;0,$AA$10,0)</f>
        <v>0</v>
      </c>
      <c r="E216" s="138">
        <f>IF(P$13&gt;1,"未定",ROUND(((P$9-SUM(C$9:C215))*P$14/100)/12,0))</f>
        <v>0</v>
      </c>
      <c r="F216" s="137">
        <f t="shared" si="18"/>
        <v>0</v>
      </c>
      <c r="G216" s="423"/>
      <c r="H216" s="424"/>
      <c r="I216" s="134"/>
      <c r="J216" s="134"/>
      <c r="K216" s="134"/>
      <c r="L216" s="134"/>
      <c r="M216" s="133">
        <f t="shared" si="20"/>
        <v>0</v>
      </c>
      <c r="N216" s="113"/>
      <c r="X216" s="109"/>
      <c r="Y216" s="109"/>
      <c r="Z216" s="109"/>
      <c r="AA216" s="108"/>
    </row>
    <row r="217" spans="1:27" s="105" customFormat="1" ht="18" customHeight="1" x14ac:dyDescent="0.15">
      <c r="A217" s="142">
        <f t="shared" si="21"/>
        <v>0</v>
      </c>
      <c r="B217" s="141">
        <f t="shared" si="19"/>
        <v>0</v>
      </c>
      <c r="C217" s="140">
        <f>IF(($P$9-SUM($C$9:C216))&gt;0,$AA$9,0)</f>
        <v>0</v>
      </c>
      <c r="D217" s="139">
        <f>IF(($P$10-SUM($D$9:D216))&gt;0,$AA$10,0)</f>
        <v>0</v>
      </c>
      <c r="E217" s="138">
        <f>IF(P$13&gt;1,"未定",ROUND(((P$9-SUM(C$9:C216))*P$14/100)/12,0))</f>
        <v>0</v>
      </c>
      <c r="F217" s="137">
        <f t="shared" si="18"/>
        <v>0</v>
      </c>
      <c r="G217" s="423"/>
      <c r="H217" s="424"/>
      <c r="I217" s="134"/>
      <c r="J217" s="134"/>
      <c r="K217" s="134"/>
      <c r="L217" s="134"/>
      <c r="M217" s="133">
        <f t="shared" si="20"/>
        <v>0</v>
      </c>
      <c r="N217" s="113"/>
      <c r="X217" s="109"/>
      <c r="Y217" s="109"/>
      <c r="Z217" s="109"/>
      <c r="AA217" s="108"/>
    </row>
    <row r="218" spans="1:27" s="105" customFormat="1" ht="18" customHeight="1" x14ac:dyDescent="0.15">
      <c r="A218" s="142">
        <f t="shared" si="21"/>
        <v>0</v>
      </c>
      <c r="B218" s="141">
        <f t="shared" si="19"/>
        <v>0</v>
      </c>
      <c r="C218" s="140">
        <f>IF(($P$9-SUM($C$9:C217))&gt;0,$AA$9,0)</f>
        <v>0</v>
      </c>
      <c r="D218" s="139">
        <f>IF(($P$10-SUM($D$9:D217))&gt;0,$AA$10,0)</f>
        <v>0</v>
      </c>
      <c r="E218" s="138">
        <f>IF(P$13&gt;1,"未定",ROUND(((P$9-SUM(C$9:C217))*P$14/100)/12,0))</f>
        <v>0</v>
      </c>
      <c r="F218" s="137">
        <f t="shared" si="18"/>
        <v>0</v>
      </c>
      <c r="G218" s="423"/>
      <c r="H218" s="424"/>
      <c r="I218" s="134"/>
      <c r="J218" s="134"/>
      <c r="K218" s="134"/>
      <c r="L218" s="134"/>
      <c r="M218" s="133">
        <f t="shared" si="20"/>
        <v>0</v>
      </c>
      <c r="N218" s="113"/>
      <c r="X218" s="109"/>
      <c r="Y218" s="109"/>
      <c r="Z218" s="109"/>
      <c r="AA218" s="108"/>
    </row>
    <row r="219" spans="1:27" s="105" customFormat="1" ht="18" customHeight="1" x14ac:dyDescent="0.15">
      <c r="A219" s="142">
        <f t="shared" si="21"/>
        <v>0</v>
      </c>
      <c r="B219" s="141">
        <f t="shared" si="19"/>
        <v>0</v>
      </c>
      <c r="C219" s="140">
        <f>IF(($P$9-SUM($C$9:C218))&gt;0,$AA$9,0)</f>
        <v>0</v>
      </c>
      <c r="D219" s="139">
        <f>IF(($P$10-SUM($D$9:D218))&gt;0,$AA$10,0)</f>
        <v>0</v>
      </c>
      <c r="E219" s="138">
        <f>IF(P$13&gt;1,"未定",ROUND(((P$9-SUM(C$9:C218))*P$14/100)/12,0))</f>
        <v>0</v>
      </c>
      <c r="F219" s="137">
        <f t="shared" si="18"/>
        <v>0</v>
      </c>
      <c r="G219" s="423"/>
      <c r="H219" s="424"/>
      <c r="I219" s="134"/>
      <c r="J219" s="134"/>
      <c r="K219" s="134"/>
      <c r="L219" s="134"/>
      <c r="M219" s="133">
        <f t="shared" si="20"/>
        <v>0</v>
      </c>
      <c r="N219" s="113"/>
      <c r="X219" s="109"/>
      <c r="Y219" s="109"/>
      <c r="Z219" s="109"/>
      <c r="AA219" s="108"/>
    </row>
    <row r="220" spans="1:27" s="105" customFormat="1" ht="18" customHeight="1" x14ac:dyDescent="0.15">
      <c r="A220" s="142">
        <f t="shared" si="21"/>
        <v>0</v>
      </c>
      <c r="B220" s="141">
        <f t="shared" si="19"/>
        <v>0</v>
      </c>
      <c r="C220" s="140">
        <f>IF(($P$9-SUM($C$9:C219))&gt;0,$AA$9,0)</f>
        <v>0</v>
      </c>
      <c r="D220" s="139">
        <f>IF(($P$10-SUM($D$9:D219))&gt;0,$AA$10,0)</f>
        <v>0</v>
      </c>
      <c r="E220" s="138">
        <f>IF(P$13&gt;1,"未定",ROUND(((P$9-SUM(C$9:C219))*P$14/100)/12,0))</f>
        <v>0</v>
      </c>
      <c r="F220" s="137">
        <f t="shared" si="18"/>
        <v>0</v>
      </c>
      <c r="G220" s="423"/>
      <c r="H220" s="424"/>
      <c r="I220" s="134"/>
      <c r="J220" s="134"/>
      <c r="K220" s="134"/>
      <c r="L220" s="134"/>
      <c r="M220" s="133">
        <f t="shared" si="20"/>
        <v>0</v>
      </c>
      <c r="N220" s="113"/>
      <c r="X220" s="109"/>
      <c r="Y220" s="109"/>
      <c r="Z220" s="109"/>
      <c r="AA220" s="108"/>
    </row>
    <row r="221" spans="1:27" s="105" customFormat="1" ht="18" customHeight="1" x14ac:dyDescent="0.15">
      <c r="A221" s="142">
        <f t="shared" si="21"/>
        <v>0</v>
      </c>
      <c r="B221" s="141">
        <f t="shared" si="19"/>
        <v>0</v>
      </c>
      <c r="C221" s="140">
        <f>IF(($P$9-SUM($C$9:C220))&gt;0,$AA$9,0)</f>
        <v>0</v>
      </c>
      <c r="D221" s="139">
        <f>IF(($P$10-SUM($D$9:D220))&gt;0,$AA$10,0)</f>
        <v>0</v>
      </c>
      <c r="E221" s="138">
        <f>IF(P$13&gt;1,"未定",ROUND(((P$9-SUM(C$9:C220))*P$14/100)/12,0))</f>
        <v>0</v>
      </c>
      <c r="F221" s="137">
        <f t="shared" si="18"/>
        <v>0</v>
      </c>
      <c r="G221" s="423"/>
      <c r="H221" s="424"/>
      <c r="I221" s="134"/>
      <c r="J221" s="134"/>
      <c r="K221" s="134"/>
      <c r="L221" s="134"/>
      <c r="M221" s="133">
        <f t="shared" si="20"/>
        <v>0</v>
      </c>
      <c r="N221" s="113"/>
      <c r="X221" s="109"/>
      <c r="Y221" s="109"/>
      <c r="Z221" s="109"/>
      <c r="AA221" s="108"/>
    </row>
    <row r="222" spans="1:27" s="105" customFormat="1" ht="18" customHeight="1" x14ac:dyDescent="0.15">
      <c r="A222" s="142">
        <f t="shared" si="21"/>
        <v>0</v>
      </c>
      <c r="B222" s="141">
        <f t="shared" si="19"/>
        <v>0</v>
      </c>
      <c r="C222" s="140">
        <f>IF(($P$9-SUM($C$9:C221))&gt;0,$AA$9,0)</f>
        <v>0</v>
      </c>
      <c r="D222" s="139">
        <f>IF(($P$10-SUM($D$9:D221))&gt;0,$AA$10,0)</f>
        <v>0</v>
      </c>
      <c r="E222" s="138">
        <f>IF(P$13&gt;1,"未定",ROUND(((P$9-SUM(C$9:C221))*P$14/100)/12,0))</f>
        <v>0</v>
      </c>
      <c r="F222" s="137">
        <f t="shared" si="18"/>
        <v>0</v>
      </c>
      <c r="G222" s="144" t="s">
        <v>122</v>
      </c>
      <c r="H222" s="143">
        <f>IF(P$13&gt;1,"未定",SUM(F213:F224))</f>
        <v>0</v>
      </c>
      <c r="I222" s="134"/>
      <c r="J222" s="134"/>
      <c r="K222" s="134"/>
      <c r="L222" s="134"/>
      <c r="M222" s="133">
        <f t="shared" si="20"/>
        <v>0</v>
      </c>
      <c r="N222" s="113"/>
      <c r="X222" s="109"/>
      <c r="Y222" s="109"/>
      <c r="Z222" s="109"/>
      <c r="AA222" s="108"/>
    </row>
    <row r="223" spans="1:27" s="105" customFormat="1" ht="18" customHeight="1" x14ac:dyDescent="0.15">
      <c r="A223" s="142">
        <f t="shared" si="21"/>
        <v>0</v>
      </c>
      <c r="B223" s="141">
        <f t="shared" si="19"/>
        <v>0</v>
      </c>
      <c r="C223" s="140">
        <f>IF(($P$9-SUM($C$9:C222))&gt;0,$AA$9,0)</f>
        <v>0</v>
      </c>
      <c r="D223" s="139">
        <f>IF(($P$10-SUM($D$9:D222))&gt;0,$AA$10,0)</f>
        <v>0</v>
      </c>
      <c r="E223" s="138">
        <f>IF(P$13&gt;1,"未定",ROUND(((P$9-SUM(C$9:C222))*P$14/100)/12,0))</f>
        <v>0</v>
      </c>
      <c r="F223" s="137">
        <f t="shared" si="18"/>
        <v>0</v>
      </c>
      <c r="G223" s="136" t="s">
        <v>121</v>
      </c>
      <c r="H223" s="135">
        <f>SUM(B213:B224)</f>
        <v>0</v>
      </c>
      <c r="I223" s="134"/>
      <c r="J223" s="134"/>
      <c r="K223" s="134"/>
      <c r="L223" s="134"/>
      <c r="M223" s="133">
        <f t="shared" si="20"/>
        <v>0</v>
      </c>
      <c r="N223" s="113"/>
      <c r="X223" s="109"/>
      <c r="Y223" s="109"/>
      <c r="Z223" s="109"/>
      <c r="AA223" s="108"/>
    </row>
    <row r="224" spans="1:27" s="105" customFormat="1" ht="18" customHeight="1" x14ac:dyDescent="0.15">
      <c r="A224" s="132">
        <f t="shared" si="21"/>
        <v>0</v>
      </c>
      <c r="B224" s="131">
        <f t="shared" si="19"/>
        <v>0</v>
      </c>
      <c r="C224" s="130">
        <f>IF(($P$9-SUM($C$9:C223))&gt;0,$AA$9,0)</f>
        <v>0</v>
      </c>
      <c r="D224" s="129">
        <f>IF(($P$10-SUM($D$9:D223))&gt;0,$AA$10,0)</f>
        <v>0</v>
      </c>
      <c r="E224" s="128">
        <f>IF(P$13&gt;1,"未定",ROUND(((P$9-SUM(C$9:C223))*P$14/100)/12,0))</f>
        <v>0</v>
      </c>
      <c r="F224" s="127">
        <f t="shared" si="18"/>
        <v>0</v>
      </c>
      <c r="G224" s="126" t="s">
        <v>120</v>
      </c>
      <c r="H224" s="125">
        <f>IF(P$13&gt;1,"未定",SUM(E213:E224))</f>
        <v>0</v>
      </c>
      <c r="I224" s="124"/>
      <c r="J224" s="124"/>
      <c r="K224" s="124"/>
      <c r="L224" s="124"/>
      <c r="M224" s="123">
        <f t="shared" si="20"/>
        <v>0</v>
      </c>
      <c r="N224" s="113"/>
      <c r="X224" s="109"/>
      <c r="Y224" s="109"/>
      <c r="Z224" s="109"/>
      <c r="AA224" s="108"/>
    </row>
    <row r="225" spans="1:27" s="105" customFormat="1" ht="18" customHeight="1" x14ac:dyDescent="0.15">
      <c r="A225" s="152">
        <f t="shared" si="21"/>
        <v>0</v>
      </c>
      <c r="B225" s="151">
        <f t="shared" si="19"/>
        <v>0</v>
      </c>
      <c r="C225" s="150">
        <f>IF(($P$9-SUM($C$9:C224))&gt;0,$AA$9,0)</f>
        <v>0</v>
      </c>
      <c r="D225" s="149">
        <f>IF(($P$10-SUM($D$9:D224))&gt;0,$AA$10,0)</f>
        <v>0</v>
      </c>
      <c r="E225" s="148">
        <f>IF(P$13&gt;1,"未定",ROUND(((P$9-SUM(C$9:C224))*P$14/100)/12,0))</f>
        <v>0</v>
      </c>
      <c r="F225" s="147">
        <f t="shared" si="18"/>
        <v>0</v>
      </c>
      <c r="G225" s="421" t="s">
        <v>143</v>
      </c>
      <c r="H225" s="422"/>
      <c r="I225" s="146"/>
      <c r="J225" s="146"/>
      <c r="K225" s="146"/>
      <c r="L225" s="146"/>
      <c r="M225" s="145">
        <f t="shared" si="20"/>
        <v>0</v>
      </c>
      <c r="N225" s="113"/>
      <c r="X225" s="109"/>
      <c r="Y225" s="109"/>
      <c r="Z225" s="109"/>
      <c r="AA225" s="108"/>
    </row>
    <row r="226" spans="1:27" s="105" customFormat="1" ht="18" customHeight="1" x14ac:dyDescent="0.15">
      <c r="A226" s="142">
        <f t="shared" si="21"/>
        <v>0</v>
      </c>
      <c r="B226" s="141">
        <f t="shared" si="19"/>
        <v>0</v>
      </c>
      <c r="C226" s="140">
        <f>IF(($P$9-SUM($C$9:C225))&gt;0,$AA$9,0)</f>
        <v>0</v>
      </c>
      <c r="D226" s="139">
        <f>IF(($P$10-SUM($D$9:D225))&gt;0,$AA$10,0)</f>
        <v>0</v>
      </c>
      <c r="E226" s="138">
        <f>IF(P$13&gt;1,"未定",ROUND(((P$9-SUM(C$9:C225))*P$14/100)/12,0))</f>
        <v>0</v>
      </c>
      <c r="F226" s="137">
        <f t="shared" si="18"/>
        <v>0</v>
      </c>
      <c r="G226" s="423"/>
      <c r="H226" s="424"/>
      <c r="I226" s="134"/>
      <c r="J226" s="134"/>
      <c r="K226" s="134"/>
      <c r="L226" s="134"/>
      <c r="M226" s="133">
        <f t="shared" si="20"/>
        <v>0</v>
      </c>
      <c r="N226" s="113"/>
      <c r="X226" s="109"/>
      <c r="Y226" s="109"/>
      <c r="Z226" s="109"/>
      <c r="AA226" s="108"/>
    </row>
    <row r="227" spans="1:27" s="105" customFormat="1" ht="18" customHeight="1" x14ac:dyDescent="0.15">
      <c r="A227" s="142">
        <f t="shared" si="21"/>
        <v>0</v>
      </c>
      <c r="B227" s="141">
        <f t="shared" si="19"/>
        <v>0</v>
      </c>
      <c r="C227" s="140">
        <f>IF(($P$9-SUM($C$9:C226))&gt;0,$AA$9,0)</f>
        <v>0</v>
      </c>
      <c r="D227" s="139">
        <f>IF(($P$10-SUM($D$9:D226))&gt;0,$AA$10,0)</f>
        <v>0</v>
      </c>
      <c r="E227" s="138">
        <f>IF(P$13&gt;1,"未定",ROUND(((P$9-SUM(C$9:C226))*P$14/100)/12,0))</f>
        <v>0</v>
      </c>
      <c r="F227" s="137">
        <f t="shared" si="18"/>
        <v>0</v>
      </c>
      <c r="G227" s="423"/>
      <c r="H227" s="424"/>
      <c r="I227" s="134"/>
      <c r="J227" s="134"/>
      <c r="K227" s="134"/>
      <c r="L227" s="134"/>
      <c r="M227" s="133">
        <f t="shared" si="20"/>
        <v>0</v>
      </c>
      <c r="N227" s="113"/>
      <c r="X227" s="109"/>
      <c r="Y227" s="109"/>
      <c r="Z227" s="109"/>
      <c r="AA227" s="108"/>
    </row>
    <row r="228" spans="1:27" s="105" customFormat="1" ht="18" customHeight="1" x14ac:dyDescent="0.15">
      <c r="A228" s="142">
        <f t="shared" si="21"/>
        <v>0</v>
      </c>
      <c r="B228" s="141">
        <f t="shared" si="19"/>
        <v>0</v>
      </c>
      <c r="C228" s="140">
        <f>IF(($P$9-SUM($C$9:C227))&gt;0,$AA$9,0)</f>
        <v>0</v>
      </c>
      <c r="D228" s="139">
        <f>IF(($P$10-SUM($D$9:D227))&gt;0,$AA$10,0)</f>
        <v>0</v>
      </c>
      <c r="E228" s="138">
        <f>IF(P$13&gt;1,"未定",ROUND(((P$9-SUM(C$9:C227))*P$14/100)/12,0))</f>
        <v>0</v>
      </c>
      <c r="F228" s="137">
        <f t="shared" si="18"/>
        <v>0</v>
      </c>
      <c r="G228" s="423"/>
      <c r="H228" s="424"/>
      <c r="I228" s="134"/>
      <c r="J228" s="134"/>
      <c r="K228" s="134"/>
      <c r="L228" s="134"/>
      <c r="M228" s="133">
        <f t="shared" si="20"/>
        <v>0</v>
      </c>
      <c r="N228" s="113"/>
      <c r="X228" s="109"/>
      <c r="Y228" s="109"/>
      <c r="Z228" s="109"/>
      <c r="AA228" s="108"/>
    </row>
    <row r="229" spans="1:27" s="105" customFormat="1" ht="18" customHeight="1" x14ac:dyDescent="0.15">
      <c r="A229" s="142">
        <f t="shared" si="21"/>
        <v>0</v>
      </c>
      <c r="B229" s="141">
        <f t="shared" si="19"/>
        <v>0</v>
      </c>
      <c r="C229" s="140">
        <f>IF(($P$9-SUM($C$9:C228))&gt;0,$AA$9,0)</f>
        <v>0</v>
      </c>
      <c r="D229" s="139">
        <f>IF(($P$10-SUM($D$9:D228))&gt;0,$AA$10,0)</f>
        <v>0</v>
      </c>
      <c r="E229" s="138">
        <f>IF(P$13&gt;1,"未定",ROUND(((P$9-SUM(C$9:C228))*P$14/100)/12,0))</f>
        <v>0</v>
      </c>
      <c r="F229" s="137">
        <f t="shared" si="18"/>
        <v>0</v>
      </c>
      <c r="G229" s="423"/>
      <c r="H229" s="424"/>
      <c r="I229" s="134"/>
      <c r="J229" s="134"/>
      <c r="K229" s="134"/>
      <c r="L229" s="134"/>
      <c r="M229" s="133">
        <f t="shared" si="20"/>
        <v>0</v>
      </c>
      <c r="N229" s="113"/>
      <c r="X229" s="109"/>
      <c r="Y229" s="109"/>
      <c r="Z229" s="109"/>
      <c r="AA229" s="108"/>
    </row>
    <row r="230" spans="1:27" s="105" customFormat="1" ht="18" customHeight="1" x14ac:dyDescent="0.15">
      <c r="A230" s="142">
        <f t="shared" si="21"/>
        <v>0</v>
      </c>
      <c r="B230" s="141">
        <f t="shared" si="19"/>
        <v>0</v>
      </c>
      <c r="C230" s="140">
        <f>IF(($P$9-SUM($C$9:C229))&gt;0,$AA$9,0)</f>
        <v>0</v>
      </c>
      <c r="D230" s="139">
        <f>IF(($P$10-SUM($D$9:D229))&gt;0,$AA$10,0)</f>
        <v>0</v>
      </c>
      <c r="E230" s="138">
        <f>IF(P$13&gt;1,"未定",ROUND(((P$9-SUM(C$9:C229))*P$14/100)/12,0))</f>
        <v>0</v>
      </c>
      <c r="F230" s="137">
        <f t="shared" si="18"/>
        <v>0</v>
      </c>
      <c r="G230" s="423"/>
      <c r="H230" s="424"/>
      <c r="I230" s="134"/>
      <c r="J230" s="134"/>
      <c r="K230" s="134"/>
      <c r="L230" s="134"/>
      <c r="M230" s="133">
        <f t="shared" si="20"/>
        <v>0</v>
      </c>
      <c r="N230" s="113"/>
      <c r="X230" s="109"/>
      <c r="Y230" s="109"/>
      <c r="Z230" s="109"/>
      <c r="AA230" s="108"/>
    </row>
    <row r="231" spans="1:27" s="105" customFormat="1" ht="18" customHeight="1" x14ac:dyDescent="0.15">
      <c r="A231" s="142">
        <f t="shared" si="21"/>
        <v>0</v>
      </c>
      <c r="B231" s="141">
        <f t="shared" si="19"/>
        <v>0</v>
      </c>
      <c r="C231" s="140">
        <f>IF(($P$9-SUM($C$9:C230))&gt;0,$AA$9,0)</f>
        <v>0</v>
      </c>
      <c r="D231" s="139">
        <f>IF(($P$10-SUM($D$9:D230))&gt;0,$AA$10,0)</f>
        <v>0</v>
      </c>
      <c r="E231" s="138">
        <f>IF(P$13&gt;1,"未定",ROUND(((P$9-SUM(C$9:C230))*P$14/100)/12,0))</f>
        <v>0</v>
      </c>
      <c r="F231" s="137">
        <f t="shared" si="18"/>
        <v>0</v>
      </c>
      <c r="G231" s="423"/>
      <c r="H231" s="424"/>
      <c r="I231" s="134"/>
      <c r="J231" s="134"/>
      <c r="K231" s="134"/>
      <c r="L231" s="134"/>
      <c r="M231" s="133">
        <f t="shared" si="20"/>
        <v>0</v>
      </c>
      <c r="N231" s="113"/>
      <c r="X231" s="109"/>
      <c r="Y231" s="109"/>
      <c r="Z231" s="109"/>
      <c r="AA231" s="108"/>
    </row>
    <row r="232" spans="1:27" s="105" customFormat="1" ht="18" customHeight="1" x14ac:dyDescent="0.15">
      <c r="A232" s="142">
        <f t="shared" si="21"/>
        <v>0</v>
      </c>
      <c r="B232" s="141">
        <f t="shared" si="19"/>
        <v>0</v>
      </c>
      <c r="C232" s="140">
        <f>IF(($P$9-SUM($C$9:C231))&gt;0,$AA$9,0)</f>
        <v>0</v>
      </c>
      <c r="D232" s="139">
        <f>IF(($P$10-SUM($D$9:D231))&gt;0,$AA$10,0)</f>
        <v>0</v>
      </c>
      <c r="E232" s="138">
        <f>IF(P$13&gt;1,"未定",ROUND(((P$9-SUM(C$9:C231))*P$14/100)/12,0))</f>
        <v>0</v>
      </c>
      <c r="F232" s="137">
        <f t="shared" si="18"/>
        <v>0</v>
      </c>
      <c r="G232" s="423"/>
      <c r="H232" s="424"/>
      <c r="I232" s="134"/>
      <c r="J232" s="134"/>
      <c r="K232" s="134"/>
      <c r="L232" s="134"/>
      <c r="M232" s="133">
        <f t="shared" si="20"/>
        <v>0</v>
      </c>
      <c r="N232" s="113"/>
      <c r="X232" s="109"/>
      <c r="Y232" s="109"/>
      <c r="Z232" s="109"/>
      <c r="AA232" s="108"/>
    </row>
    <row r="233" spans="1:27" s="105" customFormat="1" ht="18" customHeight="1" x14ac:dyDescent="0.15">
      <c r="A233" s="142">
        <f t="shared" si="21"/>
        <v>0</v>
      </c>
      <c r="B233" s="141">
        <f t="shared" si="19"/>
        <v>0</v>
      </c>
      <c r="C233" s="140">
        <f>IF(($P$9-SUM($C$9:C232))&gt;0,$AA$9,0)</f>
        <v>0</v>
      </c>
      <c r="D233" s="139">
        <f>IF(($P$10-SUM($D$9:D232))&gt;0,$AA$10,0)</f>
        <v>0</v>
      </c>
      <c r="E233" s="138">
        <f>IF(P$13&gt;1,"未定",ROUND(((P$9-SUM(C$9:C232))*P$14/100)/12,0))</f>
        <v>0</v>
      </c>
      <c r="F233" s="137">
        <f t="shared" si="18"/>
        <v>0</v>
      </c>
      <c r="G233" s="423"/>
      <c r="H233" s="424"/>
      <c r="I233" s="134"/>
      <c r="J233" s="134"/>
      <c r="K233" s="134"/>
      <c r="L233" s="134"/>
      <c r="M233" s="133">
        <f t="shared" si="20"/>
        <v>0</v>
      </c>
      <c r="N233" s="113"/>
      <c r="X233" s="109"/>
      <c r="Y233" s="109"/>
      <c r="Z233" s="109"/>
      <c r="AA233" s="108"/>
    </row>
    <row r="234" spans="1:27" s="105" customFormat="1" ht="18" customHeight="1" x14ac:dyDescent="0.15">
      <c r="A234" s="142">
        <f t="shared" si="21"/>
        <v>0</v>
      </c>
      <c r="B234" s="141">
        <f t="shared" si="19"/>
        <v>0</v>
      </c>
      <c r="C234" s="140">
        <f>IF(($P$9-SUM($C$9:C233))&gt;0,$AA$9,0)</f>
        <v>0</v>
      </c>
      <c r="D234" s="139">
        <f>IF(($P$10-SUM($D$9:D233))&gt;0,$AA$10,0)</f>
        <v>0</v>
      </c>
      <c r="E234" s="138">
        <f>IF(P$13&gt;1,"未定",ROUND(((P$9-SUM(C$9:C233))*P$14/100)/12,0))</f>
        <v>0</v>
      </c>
      <c r="F234" s="137">
        <f t="shared" si="18"/>
        <v>0</v>
      </c>
      <c r="G234" s="144" t="s">
        <v>122</v>
      </c>
      <c r="H234" s="143">
        <f>IF(P$13&gt;1,"未定",SUM(F225:F236))</f>
        <v>0</v>
      </c>
      <c r="I234" s="134"/>
      <c r="J234" s="134"/>
      <c r="K234" s="134"/>
      <c r="L234" s="134"/>
      <c r="M234" s="133">
        <f t="shared" si="20"/>
        <v>0</v>
      </c>
      <c r="N234" s="113"/>
      <c r="X234" s="109"/>
      <c r="Y234" s="109"/>
      <c r="Z234" s="109"/>
      <c r="AA234" s="108"/>
    </row>
    <row r="235" spans="1:27" s="105" customFormat="1" ht="18" customHeight="1" x14ac:dyDescent="0.15">
      <c r="A235" s="142">
        <f t="shared" si="21"/>
        <v>0</v>
      </c>
      <c r="B235" s="141">
        <f t="shared" si="19"/>
        <v>0</v>
      </c>
      <c r="C235" s="140">
        <f>IF(($P$9-SUM($C$9:C234))&gt;0,$AA$9,0)</f>
        <v>0</v>
      </c>
      <c r="D235" s="139">
        <f>IF(($P$10-SUM($D$9:D234))&gt;0,$AA$10,0)</f>
        <v>0</v>
      </c>
      <c r="E235" s="138">
        <f>IF(P$13&gt;1,"未定",ROUND(((P$9-SUM(C$9:C234))*P$14/100)/12,0))</f>
        <v>0</v>
      </c>
      <c r="F235" s="137">
        <f t="shared" si="18"/>
        <v>0</v>
      </c>
      <c r="G235" s="136" t="s">
        <v>121</v>
      </c>
      <c r="H235" s="135">
        <f>SUM(B225:B236)</f>
        <v>0</v>
      </c>
      <c r="I235" s="134"/>
      <c r="J235" s="134"/>
      <c r="K235" s="134"/>
      <c r="L235" s="134"/>
      <c r="M235" s="133">
        <f t="shared" si="20"/>
        <v>0</v>
      </c>
      <c r="N235" s="113"/>
      <c r="X235" s="109"/>
      <c r="Y235" s="109"/>
      <c r="Z235" s="109"/>
      <c r="AA235" s="108"/>
    </row>
    <row r="236" spans="1:27" s="105" customFormat="1" ht="18" customHeight="1" x14ac:dyDescent="0.15">
      <c r="A236" s="132">
        <f t="shared" si="21"/>
        <v>0</v>
      </c>
      <c r="B236" s="131">
        <f t="shared" si="19"/>
        <v>0</v>
      </c>
      <c r="C236" s="130">
        <f>IF(($P$9-SUM($C$9:C235))&gt;0,$AA$9,0)</f>
        <v>0</v>
      </c>
      <c r="D236" s="129">
        <f>IF(($P$10-SUM($D$9:D235))&gt;0,$AA$10,0)</f>
        <v>0</v>
      </c>
      <c r="E236" s="138">
        <f>IF(P$13&gt;1,"未定",ROUND(((P$9-SUM(C$9:C235))*P$14/100)/12,0))</f>
        <v>0</v>
      </c>
      <c r="F236" s="127">
        <f t="shared" si="18"/>
        <v>0</v>
      </c>
      <c r="G236" s="126" t="s">
        <v>120</v>
      </c>
      <c r="H236" s="125">
        <f>IF(P$13&gt;1,"未定",SUM(E225:E236))</f>
        <v>0</v>
      </c>
      <c r="I236" s="124"/>
      <c r="J236" s="124"/>
      <c r="K236" s="124"/>
      <c r="L236" s="124"/>
      <c r="M236" s="123">
        <f t="shared" si="20"/>
        <v>0</v>
      </c>
      <c r="N236" s="113"/>
      <c r="X236" s="109"/>
      <c r="Y236" s="109"/>
      <c r="Z236" s="109"/>
      <c r="AA236" s="108"/>
    </row>
    <row r="237" spans="1:27" s="105" customFormat="1" ht="18" customHeight="1" x14ac:dyDescent="0.15">
      <c r="A237" s="152">
        <f t="shared" si="21"/>
        <v>0</v>
      </c>
      <c r="B237" s="151">
        <f t="shared" si="19"/>
        <v>0</v>
      </c>
      <c r="C237" s="150">
        <f>IF(($P$9-SUM($C$9:C236))&gt;0,$AA$9,0)</f>
        <v>0</v>
      </c>
      <c r="D237" s="149">
        <f>IF(($P$10-SUM($D$9:D236))&gt;0,$AA$10,0)</f>
        <v>0</v>
      </c>
      <c r="E237" s="148">
        <f>IF(P$13&gt;1,"未定",ROUND(((P$9-SUM(C$9:C236))*P$14/100)/12,0))</f>
        <v>0</v>
      </c>
      <c r="F237" s="147">
        <f t="shared" si="18"/>
        <v>0</v>
      </c>
      <c r="G237" s="421" t="s">
        <v>142</v>
      </c>
      <c r="H237" s="422"/>
      <c r="I237" s="146"/>
      <c r="J237" s="146"/>
      <c r="K237" s="146"/>
      <c r="L237" s="146"/>
      <c r="M237" s="145">
        <f t="shared" si="20"/>
        <v>0</v>
      </c>
      <c r="N237" s="113"/>
      <c r="X237" s="109"/>
      <c r="Y237" s="109"/>
      <c r="Z237" s="109"/>
      <c r="AA237" s="108"/>
    </row>
    <row r="238" spans="1:27" s="105" customFormat="1" ht="18" customHeight="1" x14ac:dyDescent="0.15">
      <c r="A238" s="142">
        <f t="shared" si="21"/>
        <v>0</v>
      </c>
      <c r="B238" s="141">
        <f t="shared" si="19"/>
        <v>0</v>
      </c>
      <c r="C238" s="140">
        <f>IF(($P$9-SUM($C$9:C237))&gt;0,$AA$9,0)</f>
        <v>0</v>
      </c>
      <c r="D238" s="139">
        <f>IF(($P$10-SUM($D$9:D237))&gt;0,$AA$10,0)</f>
        <v>0</v>
      </c>
      <c r="E238" s="138">
        <f>IF(P$13&gt;1,"未定",ROUND(((P$9-SUM(C$9:C237))*P$14/100)/12,0))</f>
        <v>0</v>
      </c>
      <c r="F238" s="137">
        <f t="shared" si="18"/>
        <v>0</v>
      </c>
      <c r="G238" s="423"/>
      <c r="H238" s="424"/>
      <c r="I238" s="134"/>
      <c r="J238" s="134"/>
      <c r="K238" s="134"/>
      <c r="L238" s="134"/>
      <c r="M238" s="133">
        <f t="shared" si="20"/>
        <v>0</v>
      </c>
      <c r="N238" s="113"/>
      <c r="X238" s="109"/>
      <c r="Y238" s="109"/>
      <c r="Z238" s="109"/>
      <c r="AA238" s="108"/>
    </row>
    <row r="239" spans="1:27" s="105" customFormat="1" ht="18" customHeight="1" x14ac:dyDescent="0.15">
      <c r="A239" s="142">
        <f t="shared" si="21"/>
        <v>0</v>
      </c>
      <c r="B239" s="141">
        <f t="shared" si="19"/>
        <v>0</v>
      </c>
      <c r="C239" s="140">
        <f>IF(($P$9-SUM($C$9:C238))&gt;0,$AA$9,0)</f>
        <v>0</v>
      </c>
      <c r="D239" s="139">
        <f>IF(($P$10-SUM($D$9:D238))&gt;0,$AA$10,0)</f>
        <v>0</v>
      </c>
      <c r="E239" s="138">
        <f>IF(P$13&gt;1,"未定",ROUND(((P$9-SUM(C$9:C238))*P$14/100)/12,0))</f>
        <v>0</v>
      </c>
      <c r="F239" s="137">
        <f t="shared" si="18"/>
        <v>0</v>
      </c>
      <c r="G239" s="423"/>
      <c r="H239" s="424"/>
      <c r="I239" s="134"/>
      <c r="J239" s="134"/>
      <c r="K239" s="134"/>
      <c r="L239" s="134"/>
      <c r="M239" s="133">
        <f t="shared" si="20"/>
        <v>0</v>
      </c>
      <c r="N239" s="113"/>
      <c r="X239" s="109"/>
      <c r="Y239" s="109"/>
      <c r="Z239" s="109"/>
      <c r="AA239" s="108"/>
    </row>
    <row r="240" spans="1:27" s="105" customFormat="1" ht="18" customHeight="1" x14ac:dyDescent="0.15">
      <c r="A240" s="142">
        <f t="shared" si="21"/>
        <v>0</v>
      </c>
      <c r="B240" s="141">
        <f t="shared" si="19"/>
        <v>0</v>
      </c>
      <c r="C240" s="140">
        <f>IF(($P$9-SUM($C$9:C239))&gt;0,$AA$9,0)</f>
        <v>0</v>
      </c>
      <c r="D240" s="139">
        <f>IF(($P$10-SUM($D$9:D239))&gt;0,$AA$10,0)</f>
        <v>0</v>
      </c>
      <c r="E240" s="138">
        <f>IF(P$13&gt;1,"未定",ROUND(((P$9-SUM(C$9:C239))*P$14/100)/12,0))</f>
        <v>0</v>
      </c>
      <c r="F240" s="137">
        <f t="shared" si="18"/>
        <v>0</v>
      </c>
      <c r="G240" s="423"/>
      <c r="H240" s="424"/>
      <c r="I240" s="134"/>
      <c r="J240" s="134"/>
      <c r="K240" s="134"/>
      <c r="L240" s="134"/>
      <c r="M240" s="133">
        <f t="shared" si="20"/>
        <v>0</v>
      </c>
      <c r="N240" s="113"/>
      <c r="X240" s="109"/>
      <c r="Y240" s="109"/>
      <c r="Z240" s="109"/>
      <c r="AA240" s="108"/>
    </row>
    <row r="241" spans="1:27" s="105" customFormat="1" ht="18" customHeight="1" x14ac:dyDescent="0.15">
      <c r="A241" s="142">
        <f t="shared" si="21"/>
        <v>0</v>
      </c>
      <c r="B241" s="141">
        <f t="shared" si="19"/>
        <v>0</v>
      </c>
      <c r="C241" s="140">
        <f>IF(($P$9-SUM($C$9:C240))&gt;0,$AA$9,0)</f>
        <v>0</v>
      </c>
      <c r="D241" s="139">
        <f>IF(($P$10-SUM($D$9:D240))&gt;0,$AA$10,0)</f>
        <v>0</v>
      </c>
      <c r="E241" s="138">
        <f>IF(P$13&gt;1,"未定",ROUND(((P$9-SUM(C$9:C240))*P$14/100)/12,0))</f>
        <v>0</v>
      </c>
      <c r="F241" s="137">
        <f t="shared" si="18"/>
        <v>0</v>
      </c>
      <c r="G241" s="423"/>
      <c r="H241" s="424"/>
      <c r="I241" s="134"/>
      <c r="J241" s="134"/>
      <c r="K241" s="134"/>
      <c r="L241" s="134"/>
      <c r="M241" s="133">
        <f t="shared" si="20"/>
        <v>0</v>
      </c>
      <c r="N241" s="113"/>
      <c r="X241" s="109"/>
      <c r="Y241" s="109"/>
      <c r="Z241" s="109"/>
      <c r="AA241" s="108"/>
    </row>
    <row r="242" spans="1:27" s="105" customFormat="1" ht="18" customHeight="1" x14ac:dyDescent="0.15">
      <c r="A242" s="142">
        <f t="shared" si="21"/>
        <v>0</v>
      </c>
      <c r="B242" s="141">
        <f t="shared" si="19"/>
        <v>0</v>
      </c>
      <c r="C242" s="140">
        <f>IF(($P$9-SUM($C$9:C241))&gt;0,$AA$9,0)</f>
        <v>0</v>
      </c>
      <c r="D242" s="139">
        <f>IF(($P$10-SUM($D$9:D241))&gt;0,$AA$10,0)</f>
        <v>0</v>
      </c>
      <c r="E242" s="138">
        <f>IF(P$13&gt;1,"未定",ROUND(((P$9-SUM(C$9:C241))*P$14/100)/12,0))</f>
        <v>0</v>
      </c>
      <c r="F242" s="137">
        <f t="shared" si="18"/>
        <v>0</v>
      </c>
      <c r="G242" s="423"/>
      <c r="H242" s="424"/>
      <c r="I242" s="134"/>
      <c r="J242" s="134"/>
      <c r="K242" s="134"/>
      <c r="L242" s="134"/>
      <c r="M242" s="133">
        <f t="shared" si="20"/>
        <v>0</v>
      </c>
      <c r="N242" s="113"/>
      <c r="X242" s="109"/>
      <c r="Y242" s="109"/>
      <c r="Z242" s="109"/>
      <c r="AA242" s="108"/>
    </row>
    <row r="243" spans="1:27" s="105" customFormat="1" ht="18" customHeight="1" x14ac:dyDescent="0.15">
      <c r="A243" s="142">
        <f t="shared" si="21"/>
        <v>0</v>
      </c>
      <c r="B243" s="141">
        <f t="shared" si="19"/>
        <v>0</v>
      </c>
      <c r="C243" s="140">
        <f>IF(($P$9-SUM($C$9:C242))&gt;0,$AA$9,0)</f>
        <v>0</v>
      </c>
      <c r="D243" s="139">
        <f>IF(($P$10-SUM($D$9:D242))&gt;0,$AA$10,0)</f>
        <v>0</v>
      </c>
      <c r="E243" s="138">
        <f>IF(P$13&gt;1,"未定",ROUND(((P$9-SUM(C$9:C242))*P$14/100)/12,0))</f>
        <v>0</v>
      </c>
      <c r="F243" s="137">
        <f t="shared" si="18"/>
        <v>0</v>
      </c>
      <c r="G243" s="423"/>
      <c r="H243" s="424"/>
      <c r="I243" s="134"/>
      <c r="J243" s="134"/>
      <c r="K243" s="134"/>
      <c r="L243" s="134"/>
      <c r="M243" s="133">
        <f t="shared" si="20"/>
        <v>0</v>
      </c>
      <c r="N243" s="113"/>
      <c r="X243" s="109"/>
      <c r="Y243" s="109"/>
      <c r="Z243" s="109"/>
      <c r="AA243" s="108"/>
    </row>
    <row r="244" spans="1:27" s="105" customFormat="1" ht="18" customHeight="1" x14ac:dyDescent="0.15">
      <c r="A244" s="142">
        <f t="shared" si="21"/>
        <v>0</v>
      </c>
      <c r="B244" s="141">
        <f t="shared" si="19"/>
        <v>0</v>
      </c>
      <c r="C244" s="140">
        <f>IF(($P$9-SUM($C$9:C243))&gt;0,$AA$9,0)</f>
        <v>0</v>
      </c>
      <c r="D244" s="139">
        <f>IF(($P$10-SUM($D$9:D243))&gt;0,$AA$10,0)</f>
        <v>0</v>
      </c>
      <c r="E244" s="138">
        <f>IF(P$13&gt;1,"未定",ROUND(((P$9-SUM(C$9:C243))*P$14/100)/12,0))</f>
        <v>0</v>
      </c>
      <c r="F244" s="137">
        <f t="shared" si="18"/>
        <v>0</v>
      </c>
      <c r="G244" s="423"/>
      <c r="H244" s="424"/>
      <c r="I244" s="134"/>
      <c r="J244" s="134"/>
      <c r="K244" s="134"/>
      <c r="L244" s="134"/>
      <c r="M244" s="133">
        <f t="shared" si="20"/>
        <v>0</v>
      </c>
      <c r="N244" s="113"/>
      <c r="X244" s="109"/>
      <c r="Y244" s="109"/>
      <c r="Z244" s="109"/>
      <c r="AA244" s="108"/>
    </row>
    <row r="245" spans="1:27" s="105" customFormat="1" ht="18" customHeight="1" x14ac:dyDescent="0.15">
      <c r="A245" s="142">
        <f t="shared" si="21"/>
        <v>0</v>
      </c>
      <c r="B245" s="141">
        <f t="shared" si="19"/>
        <v>0</v>
      </c>
      <c r="C245" s="140">
        <f>IF(($P$9-SUM($C$9:C244))&gt;0,$AA$9,0)</f>
        <v>0</v>
      </c>
      <c r="D245" s="139">
        <f>IF(($P$10-SUM($D$9:D244))&gt;0,$AA$10,0)</f>
        <v>0</v>
      </c>
      <c r="E245" s="138">
        <f>IF(P$13&gt;1,"未定",ROUND(((P$9-SUM(C$9:C244))*P$14/100)/12,0))</f>
        <v>0</v>
      </c>
      <c r="F245" s="137">
        <f t="shared" si="18"/>
        <v>0</v>
      </c>
      <c r="G245" s="423"/>
      <c r="H245" s="424"/>
      <c r="I245" s="134"/>
      <c r="J245" s="134"/>
      <c r="K245" s="134"/>
      <c r="L245" s="134"/>
      <c r="M245" s="133">
        <f t="shared" si="20"/>
        <v>0</v>
      </c>
      <c r="N245" s="113"/>
      <c r="X245" s="109"/>
      <c r="Y245" s="109"/>
      <c r="Z245" s="109"/>
      <c r="AA245" s="108"/>
    </row>
    <row r="246" spans="1:27" s="105" customFormat="1" ht="18" customHeight="1" x14ac:dyDescent="0.15">
      <c r="A246" s="142">
        <f t="shared" si="21"/>
        <v>0</v>
      </c>
      <c r="B246" s="141">
        <f t="shared" si="19"/>
        <v>0</v>
      </c>
      <c r="C246" s="140">
        <f>IF(($P$9-SUM($C$9:C245))&gt;0,$AA$9,0)</f>
        <v>0</v>
      </c>
      <c r="D246" s="139">
        <f>IF(($P$10-SUM($D$9:D245))&gt;0,$AA$10,0)</f>
        <v>0</v>
      </c>
      <c r="E246" s="138">
        <f>IF(P$13&gt;1,"未定",ROUND(((P$9-SUM(C$9:C245))*P$14/100)/12,0))</f>
        <v>0</v>
      </c>
      <c r="F246" s="137">
        <f t="shared" si="18"/>
        <v>0</v>
      </c>
      <c r="G246" s="144" t="s">
        <v>122</v>
      </c>
      <c r="H246" s="143">
        <f>IF(P$13&gt;1,"未定",SUM(F237:F248))</f>
        <v>0</v>
      </c>
      <c r="I246" s="134"/>
      <c r="J246" s="134"/>
      <c r="K246" s="134"/>
      <c r="L246" s="134"/>
      <c r="M246" s="133">
        <f t="shared" si="20"/>
        <v>0</v>
      </c>
      <c r="N246" s="113"/>
      <c r="X246" s="109"/>
      <c r="Y246" s="109"/>
      <c r="Z246" s="109"/>
      <c r="AA246" s="108"/>
    </row>
    <row r="247" spans="1:27" s="105" customFormat="1" ht="18" customHeight="1" x14ac:dyDescent="0.15">
      <c r="A247" s="142">
        <f t="shared" si="21"/>
        <v>0</v>
      </c>
      <c r="B247" s="141">
        <f t="shared" si="19"/>
        <v>0</v>
      </c>
      <c r="C247" s="140">
        <f>IF(($P$9-SUM($C$9:C246))&gt;0,$AA$9,0)</f>
        <v>0</v>
      </c>
      <c r="D247" s="139">
        <f>IF(($P$10-SUM($D$9:D246))&gt;0,$AA$10,0)</f>
        <v>0</v>
      </c>
      <c r="E247" s="138">
        <f>IF(P$13&gt;1,"未定",ROUND(((P$9-SUM(C$9:C246))*P$14/100)/12,0))</f>
        <v>0</v>
      </c>
      <c r="F247" s="137">
        <f t="shared" si="18"/>
        <v>0</v>
      </c>
      <c r="G247" s="136" t="s">
        <v>121</v>
      </c>
      <c r="H247" s="135">
        <f>SUM(B237:B248)</f>
        <v>0</v>
      </c>
      <c r="I247" s="134"/>
      <c r="J247" s="134"/>
      <c r="K247" s="134"/>
      <c r="L247" s="134"/>
      <c r="M247" s="133">
        <f t="shared" si="20"/>
        <v>0</v>
      </c>
      <c r="N247" s="113"/>
      <c r="X247" s="109"/>
      <c r="Y247" s="109"/>
      <c r="Z247" s="109"/>
      <c r="AA247" s="108"/>
    </row>
    <row r="248" spans="1:27" s="105" customFormat="1" ht="18" customHeight="1" x14ac:dyDescent="0.15">
      <c r="A248" s="132">
        <f t="shared" si="21"/>
        <v>0</v>
      </c>
      <c r="B248" s="131">
        <f t="shared" si="19"/>
        <v>0</v>
      </c>
      <c r="C248" s="130">
        <f>IF(($P$9-SUM($C$9:C247))&gt;0,$AA$9,0)</f>
        <v>0</v>
      </c>
      <c r="D248" s="129">
        <f>IF(($P$10-SUM($D$9:D247))&gt;0,$AA$10,0)</f>
        <v>0</v>
      </c>
      <c r="E248" s="138">
        <f>IF(P$13&gt;1,"未定",ROUND(((P$9-SUM(C$9:C247))*P$14/100)/12,0))</f>
        <v>0</v>
      </c>
      <c r="F248" s="127">
        <f t="shared" si="18"/>
        <v>0</v>
      </c>
      <c r="G248" s="126" t="s">
        <v>120</v>
      </c>
      <c r="H248" s="125">
        <f>IF(P$13&gt;1,"未定",SUM(E237:E248))</f>
        <v>0</v>
      </c>
      <c r="I248" s="124"/>
      <c r="J248" s="124"/>
      <c r="K248" s="124"/>
      <c r="L248" s="124"/>
      <c r="M248" s="123">
        <f t="shared" si="20"/>
        <v>0</v>
      </c>
      <c r="N248" s="113"/>
      <c r="X248" s="109"/>
      <c r="Y248" s="109"/>
      <c r="Z248" s="109"/>
      <c r="AA248" s="108"/>
    </row>
    <row r="249" spans="1:27" s="105" customFormat="1" ht="18" customHeight="1" x14ac:dyDescent="0.15">
      <c r="A249" s="152">
        <f t="shared" si="21"/>
        <v>0</v>
      </c>
      <c r="B249" s="151">
        <f t="shared" si="19"/>
        <v>0</v>
      </c>
      <c r="C249" s="150">
        <f>IF(($P$9-SUM($C$9:C248))&gt;0,$AA$9,0)</f>
        <v>0</v>
      </c>
      <c r="D249" s="149">
        <f>IF(($P$10-SUM($D$9:D248))&gt;0,$AA$10,0)</f>
        <v>0</v>
      </c>
      <c r="E249" s="148">
        <f>IF(P$13&gt;1,"未定",ROUND(((P$9-SUM(C$9:C248))*P$14/100)/12,0))</f>
        <v>0</v>
      </c>
      <c r="F249" s="147">
        <f t="shared" si="18"/>
        <v>0</v>
      </c>
      <c r="G249" s="421" t="s">
        <v>141</v>
      </c>
      <c r="H249" s="422"/>
      <c r="I249" s="146"/>
      <c r="J249" s="146"/>
      <c r="K249" s="146"/>
      <c r="L249" s="146"/>
      <c r="M249" s="145">
        <f t="shared" si="20"/>
        <v>0</v>
      </c>
      <c r="N249" s="113"/>
      <c r="X249" s="109"/>
      <c r="Y249" s="109"/>
      <c r="Z249" s="109"/>
      <c r="AA249" s="108"/>
    </row>
    <row r="250" spans="1:27" s="105" customFormat="1" ht="18" customHeight="1" x14ac:dyDescent="0.15">
      <c r="A250" s="142">
        <f t="shared" si="21"/>
        <v>0</v>
      </c>
      <c r="B250" s="141">
        <f t="shared" si="19"/>
        <v>0</v>
      </c>
      <c r="C250" s="140">
        <f>IF(($P$9-SUM($C$9:C249))&gt;0,$AA$9,0)</f>
        <v>0</v>
      </c>
      <c r="D250" s="139">
        <f>IF(($P$10-SUM($D$9:D249))&gt;0,$AA$10,0)</f>
        <v>0</v>
      </c>
      <c r="E250" s="138">
        <f>IF(P$13&gt;1,"未定",ROUND(((P$9-SUM(C$9:C249))*P$14/100)/12,0))</f>
        <v>0</v>
      </c>
      <c r="F250" s="137">
        <f t="shared" si="18"/>
        <v>0</v>
      </c>
      <c r="G250" s="423"/>
      <c r="H250" s="424"/>
      <c r="I250" s="134"/>
      <c r="J250" s="134"/>
      <c r="K250" s="134"/>
      <c r="L250" s="134"/>
      <c r="M250" s="133">
        <f t="shared" si="20"/>
        <v>0</v>
      </c>
      <c r="N250" s="113"/>
      <c r="X250" s="109"/>
      <c r="Y250" s="109"/>
      <c r="Z250" s="109"/>
      <c r="AA250" s="108"/>
    </row>
    <row r="251" spans="1:27" s="105" customFormat="1" ht="18" customHeight="1" x14ac:dyDescent="0.15">
      <c r="A251" s="142">
        <f t="shared" si="21"/>
        <v>0</v>
      </c>
      <c r="B251" s="141">
        <f t="shared" si="19"/>
        <v>0</v>
      </c>
      <c r="C251" s="140">
        <f>IF(($P$9-SUM($C$9:C250))&gt;0,$AA$9,0)</f>
        <v>0</v>
      </c>
      <c r="D251" s="139">
        <f>IF(($P$10-SUM($D$9:D250))&gt;0,$AA$10,0)</f>
        <v>0</v>
      </c>
      <c r="E251" s="138">
        <f>IF(P$13&gt;1,"未定",ROUND(((P$9-SUM(C$9:C250))*P$14/100)/12,0))</f>
        <v>0</v>
      </c>
      <c r="F251" s="137">
        <f t="shared" si="18"/>
        <v>0</v>
      </c>
      <c r="G251" s="423"/>
      <c r="H251" s="424"/>
      <c r="I251" s="134"/>
      <c r="J251" s="134"/>
      <c r="K251" s="134"/>
      <c r="L251" s="134"/>
      <c r="M251" s="133">
        <f t="shared" si="20"/>
        <v>0</v>
      </c>
      <c r="N251" s="113"/>
      <c r="X251" s="109"/>
      <c r="Y251" s="109"/>
      <c r="Z251" s="109"/>
      <c r="AA251" s="108"/>
    </row>
    <row r="252" spans="1:27" s="105" customFormat="1" ht="18" customHeight="1" x14ac:dyDescent="0.15">
      <c r="A252" s="142">
        <f t="shared" si="21"/>
        <v>0</v>
      </c>
      <c r="B252" s="141">
        <f t="shared" si="19"/>
        <v>0</v>
      </c>
      <c r="C252" s="140">
        <f>IF(($P$9-SUM($C$9:C251))&gt;0,$AA$9,0)</f>
        <v>0</v>
      </c>
      <c r="D252" s="139">
        <f>IF(($P$10-SUM($D$9:D251))&gt;0,$AA$10,0)</f>
        <v>0</v>
      </c>
      <c r="E252" s="138">
        <f>IF(P$13&gt;1,"未定",ROUND(((P$9-SUM(C$9:C251))*P$14/100)/12,0))</f>
        <v>0</v>
      </c>
      <c r="F252" s="137">
        <f t="shared" si="18"/>
        <v>0</v>
      </c>
      <c r="G252" s="423"/>
      <c r="H252" s="424"/>
      <c r="I252" s="134"/>
      <c r="J252" s="134"/>
      <c r="K252" s="134"/>
      <c r="L252" s="134"/>
      <c r="M252" s="133">
        <f t="shared" si="20"/>
        <v>0</v>
      </c>
      <c r="N252" s="113"/>
      <c r="X252" s="109"/>
      <c r="Y252" s="109"/>
      <c r="Z252" s="109"/>
      <c r="AA252" s="108"/>
    </row>
    <row r="253" spans="1:27" s="105" customFormat="1" ht="18" customHeight="1" x14ac:dyDescent="0.15">
      <c r="A253" s="142">
        <f t="shared" si="21"/>
        <v>0</v>
      </c>
      <c r="B253" s="141">
        <f t="shared" si="19"/>
        <v>0</v>
      </c>
      <c r="C253" s="140">
        <f>IF(($P$9-SUM($C$9:C252))&gt;0,$AA$9,0)</f>
        <v>0</v>
      </c>
      <c r="D253" s="139">
        <f>IF(($P$10-SUM($D$9:D252))&gt;0,$AA$10,0)</f>
        <v>0</v>
      </c>
      <c r="E253" s="138">
        <f>IF(P$13&gt;1,"未定",ROUND(((P$9-SUM(C$9:C252))*P$14/100)/12,0))</f>
        <v>0</v>
      </c>
      <c r="F253" s="137">
        <f t="shared" si="18"/>
        <v>0</v>
      </c>
      <c r="G253" s="423"/>
      <c r="H253" s="424"/>
      <c r="I253" s="134"/>
      <c r="J253" s="134"/>
      <c r="K253" s="134"/>
      <c r="L253" s="134"/>
      <c r="M253" s="133">
        <f t="shared" si="20"/>
        <v>0</v>
      </c>
      <c r="N253" s="113"/>
      <c r="X253" s="109"/>
      <c r="Y253" s="109"/>
      <c r="Z253" s="109"/>
      <c r="AA253" s="108"/>
    </row>
    <row r="254" spans="1:27" s="105" customFormat="1" ht="18" customHeight="1" x14ac:dyDescent="0.15">
      <c r="A254" s="142">
        <f t="shared" si="21"/>
        <v>0</v>
      </c>
      <c r="B254" s="141">
        <f t="shared" si="19"/>
        <v>0</v>
      </c>
      <c r="C254" s="140">
        <f>IF(($P$9-SUM($C$9:C253))&gt;0,$AA$9,0)</f>
        <v>0</v>
      </c>
      <c r="D254" s="139">
        <f>IF(($P$10-SUM($D$9:D253))&gt;0,$AA$10,0)</f>
        <v>0</v>
      </c>
      <c r="E254" s="138">
        <f>IF(P$13&gt;1,"未定",ROUND(((P$9-SUM(C$9:C253))*P$14/100)/12,0))</f>
        <v>0</v>
      </c>
      <c r="F254" s="137">
        <f t="shared" si="18"/>
        <v>0</v>
      </c>
      <c r="G254" s="423"/>
      <c r="H254" s="424"/>
      <c r="I254" s="134"/>
      <c r="J254" s="134"/>
      <c r="K254" s="134"/>
      <c r="L254" s="134"/>
      <c r="M254" s="133">
        <f t="shared" si="20"/>
        <v>0</v>
      </c>
      <c r="N254" s="113"/>
      <c r="X254" s="109"/>
      <c r="Y254" s="109"/>
      <c r="Z254" s="109"/>
      <c r="AA254" s="108"/>
    </row>
    <row r="255" spans="1:27" s="105" customFormat="1" ht="18" customHeight="1" x14ac:dyDescent="0.15">
      <c r="A255" s="142">
        <f t="shared" si="21"/>
        <v>0</v>
      </c>
      <c r="B255" s="141">
        <f t="shared" si="19"/>
        <v>0</v>
      </c>
      <c r="C255" s="140">
        <f>IF(($P$9-SUM($C$9:C254))&gt;0,$AA$9,0)</f>
        <v>0</v>
      </c>
      <c r="D255" s="139">
        <f>IF(($P$10-SUM($D$9:D254))&gt;0,$AA$10,0)</f>
        <v>0</v>
      </c>
      <c r="E255" s="138">
        <f>IF(P$13&gt;1,"未定",ROUND(((P$9-SUM(C$9:C254))*P$14/100)/12,0))</f>
        <v>0</v>
      </c>
      <c r="F255" s="137">
        <f t="shared" si="18"/>
        <v>0</v>
      </c>
      <c r="G255" s="423"/>
      <c r="H255" s="424"/>
      <c r="I255" s="134"/>
      <c r="J255" s="134"/>
      <c r="K255" s="134"/>
      <c r="L255" s="134"/>
      <c r="M255" s="133">
        <f t="shared" si="20"/>
        <v>0</v>
      </c>
      <c r="N255" s="113"/>
      <c r="X255" s="109"/>
      <c r="Y255" s="109"/>
      <c r="Z255" s="109"/>
      <c r="AA255" s="108"/>
    </row>
    <row r="256" spans="1:27" s="105" customFormat="1" ht="18" customHeight="1" x14ac:dyDescent="0.15">
      <c r="A256" s="142">
        <f t="shared" si="21"/>
        <v>0</v>
      </c>
      <c r="B256" s="141">
        <f t="shared" si="19"/>
        <v>0</v>
      </c>
      <c r="C256" s="140">
        <f>IF(($P$9-SUM($C$9:C255))&gt;0,$AA$9,0)</f>
        <v>0</v>
      </c>
      <c r="D256" s="139">
        <f>IF(($P$10-SUM($D$9:D255))&gt;0,$AA$10,0)</f>
        <v>0</v>
      </c>
      <c r="E256" s="138">
        <f>IF(P$13&gt;1,"未定",ROUND(((P$9-SUM(C$9:C255))*P$14/100)/12,0))</f>
        <v>0</v>
      </c>
      <c r="F256" s="137">
        <f t="shared" si="18"/>
        <v>0</v>
      </c>
      <c r="G256" s="423"/>
      <c r="H256" s="424"/>
      <c r="I256" s="134"/>
      <c r="J256" s="134"/>
      <c r="K256" s="134"/>
      <c r="L256" s="134"/>
      <c r="M256" s="133">
        <f t="shared" si="20"/>
        <v>0</v>
      </c>
      <c r="N256" s="113"/>
      <c r="X256" s="109"/>
      <c r="Y256" s="109"/>
      <c r="Z256" s="109"/>
      <c r="AA256" s="108"/>
    </row>
    <row r="257" spans="1:27" s="105" customFormat="1" ht="18" customHeight="1" x14ac:dyDescent="0.15">
      <c r="A257" s="142">
        <f t="shared" si="21"/>
        <v>0</v>
      </c>
      <c r="B257" s="141">
        <f t="shared" si="19"/>
        <v>0</v>
      </c>
      <c r="C257" s="140">
        <f>IF(($P$9-SUM($C$9:C256))&gt;0,$AA$9,0)</f>
        <v>0</v>
      </c>
      <c r="D257" s="139">
        <f>IF(($P$10-SUM($D$9:D256))&gt;0,$AA$10,0)</f>
        <v>0</v>
      </c>
      <c r="E257" s="138">
        <f>IF(P$13&gt;1,"未定",ROUND(((P$9-SUM(C$9:C256))*P$14/100)/12,0))</f>
        <v>0</v>
      </c>
      <c r="F257" s="137">
        <f t="shared" ref="F257:F320" si="22">IF(P$13&gt;1,"未定",B257+E257)</f>
        <v>0</v>
      </c>
      <c r="G257" s="423"/>
      <c r="H257" s="424"/>
      <c r="I257" s="134"/>
      <c r="J257" s="134"/>
      <c r="K257" s="134"/>
      <c r="L257" s="134"/>
      <c r="M257" s="133">
        <f t="shared" si="20"/>
        <v>0</v>
      </c>
      <c r="N257" s="113"/>
      <c r="X257" s="109"/>
      <c r="Y257" s="109"/>
      <c r="Z257" s="109"/>
      <c r="AA257" s="108"/>
    </row>
    <row r="258" spans="1:27" s="105" customFormat="1" ht="18" customHeight="1" x14ac:dyDescent="0.15">
      <c r="A258" s="142">
        <f t="shared" si="21"/>
        <v>0</v>
      </c>
      <c r="B258" s="141">
        <f t="shared" si="19"/>
        <v>0</v>
      </c>
      <c r="C258" s="140">
        <f>IF(($P$9-SUM($C$9:C257))&gt;0,$AA$9,0)</f>
        <v>0</v>
      </c>
      <c r="D258" s="139">
        <f>IF(($P$10-SUM($D$9:D257))&gt;0,$AA$10,0)</f>
        <v>0</v>
      </c>
      <c r="E258" s="138">
        <f>IF(P$13&gt;1,"未定",ROUND(((P$9-SUM(C$9:C257))*P$14/100)/12,0))</f>
        <v>0</v>
      </c>
      <c r="F258" s="137">
        <f t="shared" si="22"/>
        <v>0</v>
      </c>
      <c r="G258" s="144" t="s">
        <v>122</v>
      </c>
      <c r="H258" s="143">
        <f>IF(P$13&gt;1,"未定",SUM(F249:F260))</f>
        <v>0</v>
      </c>
      <c r="I258" s="134"/>
      <c r="J258" s="134"/>
      <c r="K258" s="134"/>
      <c r="L258" s="134"/>
      <c r="M258" s="133">
        <f t="shared" si="20"/>
        <v>0</v>
      </c>
      <c r="N258" s="113"/>
      <c r="X258" s="109"/>
      <c r="Y258" s="109"/>
      <c r="Z258" s="109"/>
      <c r="AA258" s="108"/>
    </row>
    <row r="259" spans="1:27" s="105" customFormat="1" ht="18" customHeight="1" x14ac:dyDescent="0.15">
      <c r="A259" s="142">
        <f t="shared" si="21"/>
        <v>0</v>
      </c>
      <c r="B259" s="141">
        <f t="shared" si="19"/>
        <v>0</v>
      </c>
      <c r="C259" s="140">
        <f>IF(($P$9-SUM($C$9:C258))&gt;0,$AA$9,0)</f>
        <v>0</v>
      </c>
      <c r="D259" s="139">
        <f>IF(($P$10-SUM($D$9:D258))&gt;0,$AA$10,0)</f>
        <v>0</v>
      </c>
      <c r="E259" s="138">
        <f>IF(P$13&gt;1,"未定",ROUND(((P$9-SUM(C$9:C258))*P$14/100)/12,0))</f>
        <v>0</v>
      </c>
      <c r="F259" s="137">
        <f t="shared" si="22"/>
        <v>0</v>
      </c>
      <c r="G259" s="136" t="s">
        <v>121</v>
      </c>
      <c r="H259" s="135">
        <f>SUM(B249:B260)</f>
        <v>0</v>
      </c>
      <c r="I259" s="134"/>
      <c r="J259" s="134"/>
      <c r="K259" s="134"/>
      <c r="L259" s="134"/>
      <c r="M259" s="133">
        <f t="shared" si="20"/>
        <v>0</v>
      </c>
      <c r="N259" s="113"/>
      <c r="X259" s="109"/>
      <c r="Y259" s="109"/>
      <c r="Z259" s="109"/>
      <c r="AA259" s="108"/>
    </row>
    <row r="260" spans="1:27" s="105" customFormat="1" ht="18" customHeight="1" x14ac:dyDescent="0.15">
      <c r="A260" s="132">
        <f t="shared" si="21"/>
        <v>0</v>
      </c>
      <c r="B260" s="131">
        <f t="shared" si="19"/>
        <v>0</v>
      </c>
      <c r="C260" s="130">
        <f>IF(($P$9-SUM($C$9:C259))&gt;0,$AA$9,0)</f>
        <v>0</v>
      </c>
      <c r="D260" s="129">
        <f>IF(($P$10-SUM($D$9:D259))&gt;0,$AA$10,0)</f>
        <v>0</v>
      </c>
      <c r="E260" s="128">
        <f>IF(P$13&gt;1,"未定",ROUND(((P$9-SUM(C$9:C259))*P$14/100)/12,0))</f>
        <v>0</v>
      </c>
      <c r="F260" s="127">
        <f t="shared" si="22"/>
        <v>0</v>
      </c>
      <c r="G260" s="126" t="s">
        <v>120</v>
      </c>
      <c r="H260" s="125">
        <f>IF(P$13&gt;1,"未定",SUM(E249:E260))</f>
        <v>0</v>
      </c>
      <c r="I260" s="124"/>
      <c r="J260" s="124"/>
      <c r="K260" s="124"/>
      <c r="L260" s="124"/>
      <c r="M260" s="123">
        <f t="shared" si="20"/>
        <v>0</v>
      </c>
      <c r="N260" s="113"/>
      <c r="X260" s="109"/>
      <c r="Y260" s="109"/>
      <c r="Z260" s="109"/>
      <c r="AA260" s="108"/>
    </row>
    <row r="261" spans="1:27" s="105" customFormat="1" ht="18" customHeight="1" x14ac:dyDescent="0.15">
      <c r="A261" s="152">
        <f t="shared" si="21"/>
        <v>0</v>
      </c>
      <c r="B261" s="151">
        <f t="shared" si="19"/>
        <v>0</v>
      </c>
      <c r="C261" s="150">
        <f>IF(($P$9-SUM($C$9:C260))&gt;0,$AA$9,0)</f>
        <v>0</v>
      </c>
      <c r="D261" s="149">
        <f>IF(($P$10-SUM($D$9:D260))&gt;0,$AA$10,0)</f>
        <v>0</v>
      </c>
      <c r="E261" s="148">
        <f>IF(P$13&gt;1,"未定",ROUND(((P$9-SUM(C$9:C260))*P$14/100)/12,0))</f>
        <v>0</v>
      </c>
      <c r="F261" s="147">
        <f t="shared" si="22"/>
        <v>0</v>
      </c>
      <c r="G261" s="421" t="s">
        <v>140</v>
      </c>
      <c r="H261" s="422"/>
      <c r="I261" s="146"/>
      <c r="J261" s="146"/>
      <c r="K261" s="146"/>
      <c r="L261" s="146"/>
      <c r="M261" s="145">
        <f t="shared" si="20"/>
        <v>0</v>
      </c>
      <c r="N261" s="113"/>
      <c r="X261" s="109"/>
      <c r="Y261" s="109"/>
      <c r="Z261" s="109"/>
      <c r="AA261" s="108"/>
    </row>
    <row r="262" spans="1:27" s="105" customFormat="1" ht="18" customHeight="1" x14ac:dyDescent="0.15">
      <c r="A262" s="142">
        <f t="shared" si="21"/>
        <v>0</v>
      </c>
      <c r="B262" s="141">
        <f t="shared" si="19"/>
        <v>0</v>
      </c>
      <c r="C262" s="140">
        <f>IF(($P$9-SUM($C$9:C261))&gt;0,$AA$9,0)</f>
        <v>0</v>
      </c>
      <c r="D262" s="139">
        <f>IF(($P$10-SUM($D$9:D261))&gt;0,$AA$10,0)</f>
        <v>0</v>
      </c>
      <c r="E262" s="138">
        <f>IF(P$13&gt;1,"未定",ROUND(((P$9-SUM(C$9:C261))*P$14/100)/12,0))</f>
        <v>0</v>
      </c>
      <c r="F262" s="137">
        <f t="shared" si="22"/>
        <v>0</v>
      </c>
      <c r="G262" s="423"/>
      <c r="H262" s="424"/>
      <c r="I262" s="134"/>
      <c r="J262" s="134"/>
      <c r="K262" s="134"/>
      <c r="L262" s="134"/>
      <c r="M262" s="133">
        <f t="shared" si="20"/>
        <v>0</v>
      </c>
      <c r="N262" s="113"/>
      <c r="X262" s="109"/>
      <c r="Y262" s="109"/>
      <c r="Z262" s="109"/>
      <c r="AA262" s="108"/>
    </row>
    <row r="263" spans="1:27" s="105" customFormat="1" ht="18" customHeight="1" x14ac:dyDescent="0.15">
      <c r="A263" s="142">
        <f t="shared" si="21"/>
        <v>0</v>
      </c>
      <c r="B263" s="141">
        <f t="shared" si="19"/>
        <v>0</v>
      </c>
      <c r="C263" s="140">
        <f>IF(($P$9-SUM($C$9:C262))&gt;0,$AA$9,0)</f>
        <v>0</v>
      </c>
      <c r="D263" s="139">
        <f>IF(($P$10-SUM($D$9:D262))&gt;0,$AA$10,0)</f>
        <v>0</v>
      </c>
      <c r="E263" s="138">
        <f>IF(P$13&gt;1,"未定",ROUND(((P$9-SUM(C$9:C262))*P$14/100)/12,0))</f>
        <v>0</v>
      </c>
      <c r="F263" s="137">
        <f t="shared" si="22"/>
        <v>0</v>
      </c>
      <c r="G263" s="423"/>
      <c r="H263" s="424"/>
      <c r="I263" s="134"/>
      <c r="J263" s="134"/>
      <c r="K263" s="134"/>
      <c r="L263" s="134"/>
      <c r="M263" s="133">
        <f t="shared" si="20"/>
        <v>0</v>
      </c>
      <c r="N263" s="113"/>
      <c r="X263" s="109"/>
      <c r="Y263" s="109"/>
      <c r="Z263" s="109"/>
      <c r="AA263" s="108"/>
    </row>
    <row r="264" spans="1:27" s="105" customFormat="1" ht="18" customHeight="1" x14ac:dyDescent="0.15">
      <c r="A264" s="142">
        <f t="shared" si="21"/>
        <v>0</v>
      </c>
      <c r="B264" s="141">
        <f t="shared" si="19"/>
        <v>0</v>
      </c>
      <c r="C264" s="140">
        <f>IF(($P$9-SUM($C$9:C263))&gt;0,$AA$9,0)</f>
        <v>0</v>
      </c>
      <c r="D264" s="139">
        <f>IF(($P$10-SUM($D$9:D263))&gt;0,$AA$10,0)</f>
        <v>0</v>
      </c>
      <c r="E264" s="138">
        <f>IF(P$13&gt;1,"未定",ROUND(((P$9-SUM(C$9:C263))*P$14/100)/12,0))</f>
        <v>0</v>
      </c>
      <c r="F264" s="137">
        <f t="shared" si="22"/>
        <v>0</v>
      </c>
      <c r="G264" s="423"/>
      <c r="H264" s="424"/>
      <c r="I264" s="134"/>
      <c r="J264" s="134"/>
      <c r="K264" s="134"/>
      <c r="L264" s="134"/>
      <c r="M264" s="133">
        <f t="shared" si="20"/>
        <v>0</v>
      </c>
      <c r="N264" s="113"/>
      <c r="X264" s="109"/>
      <c r="Y264" s="109"/>
      <c r="Z264" s="109"/>
      <c r="AA264" s="108"/>
    </row>
    <row r="265" spans="1:27" s="105" customFormat="1" ht="18" customHeight="1" x14ac:dyDescent="0.15">
      <c r="A265" s="142">
        <f t="shared" si="21"/>
        <v>0</v>
      </c>
      <c r="B265" s="141">
        <f t="shared" ref="B265:B328" si="23">SUM(C265:D265)</f>
        <v>0</v>
      </c>
      <c r="C265" s="140">
        <f>IF(($P$9-SUM($C$9:C264))&gt;0,$AA$9,0)</f>
        <v>0</v>
      </c>
      <c r="D265" s="139">
        <f>IF(($P$10-SUM($D$9:D264))&gt;0,$AA$10,0)</f>
        <v>0</v>
      </c>
      <c r="E265" s="138">
        <f>IF(P$13&gt;1,"未定",ROUND(((P$9-SUM(C$9:C264))*P$14/100)/12,0))</f>
        <v>0</v>
      </c>
      <c r="F265" s="137">
        <f t="shared" si="22"/>
        <v>0</v>
      </c>
      <c r="G265" s="423"/>
      <c r="H265" s="424"/>
      <c r="I265" s="134"/>
      <c r="J265" s="134"/>
      <c r="K265" s="134"/>
      <c r="L265" s="134"/>
      <c r="M265" s="133">
        <f t="shared" ref="M265:M328" si="24">SUM(I265:L265)</f>
        <v>0</v>
      </c>
      <c r="N265" s="113"/>
      <c r="X265" s="109"/>
      <c r="Y265" s="109"/>
      <c r="Z265" s="109"/>
      <c r="AA265" s="108"/>
    </row>
    <row r="266" spans="1:27" s="105" customFormat="1" ht="18" customHeight="1" x14ac:dyDescent="0.15">
      <c r="A266" s="142">
        <f t="shared" ref="A266:A329" si="25">IF(F266&gt;0,A265+1,0)</f>
        <v>0</v>
      </c>
      <c r="B266" s="141">
        <f t="shared" si="23"/>
        <v>0</v>
      </c>
      <c r="C266" s="140">
        <f>IF(($P$9-SUM($C$9:C265))&gt;0,$AA$9,0)</f>
        <v>0</v>
      </c>
      <c r="D266" s="139">
        <f>IF(($P$10-SUM($D$9:D265))&gt;0,$AA$10,0)</f>
        <v>0</v>
      </c>
      <c r="E266" s="138">
        <f>IF(P$13&gt;1,"未定",ROUND(((P$9-SUM(C$9:C265))*P$14/100)/12,0))</f>
        <v>0</v>
      </c>
      <c r="F266" s="137">
        <f t="shared" si="22"/>
        <v>0</v>
      </c>
      <c r="G266" s="423"/>
      <c r="H266" s="424"/>
      <c r="I266" s="134"/>
      <c r="J266" s="134"/>
      <c r="K266" s="134"/>
      <c r="L266" s="134"/>
      <c r="M266" s="133">
        <f t="shared" si="24"/>
        <v>0</v>
      </c>
      <c r="N266" s="113"/>
      <c r="X266" s="109"/>
      <c r="Y266" s="109"/>
      <c r="Z266" s="109"/>
      <c r="AA266" s="108"/>
    </row>
    <row r="267" spans="1:27" s="105" customFormat="1" ht="18" customHeight="1" x14ac:dyDescent="0.15">
      <c r="A267" s="142">
        <f t="shared" si="25"/>
        <v>0</v>
      </c>
      <c r="B267" s="141">
        <f t="shared" si="23"/>
        <v>0</v>
      </c>
      <c r="C267" s="140">
        <f>IF(($P$9-SUM($C$9:C266))&gt;0,$AA$9,0)</f>
        <v>0</v>
      </c>
      <c r="D267" s="139">
        <f>IF(($P$10-SUM($D$9:D266))&gt;0,$AA$10,0)</f>
        <v>0</v>
      </c>
      <c r="E267" s="138">
        <f>IF(P$13&gt;1,"未定",ROUND(((P$9-SUM(C$9:C266))*P$14/100)/12,0))</f>
        <v>0</v>
      </c>
      <c r="F267" s="137">
        <f t="shared" si="22"/>
        <v>0</v>
      </c>
      <c r="G267" s="423"/>
      <c r="H267" s="424"/>
      <c r="I267" s="134"/>
      <c r="J267" s="134"/>
      <c r="K267" s="134"/>
      <c r="L267" s="134"/>
      <c r="M267" s="133">
        <f t="shared" si="24"/>
        <v>0</v>
      </c>
      <c r="N267" s="113"/>
      <c r="X267" s="109"/>
      <c r="Y267" s="109"/>
      <c r="Z267" s="109"/>
      <c r="AA267" s="108"/>
    </row>
    <row r="268" spans="1:27" s="105" customFormat="1" ht="18" customHeight="1" x14ac:dyDescent="0.15">
      <c r="A268" s="142">
        <f t="shared" si="25"/>
        <v>0</v>
      </c>
      <c r="B268" s="141">
        <f t="shared" si="23"/>
        <v>0</v>
      </c>
      <c r="C268" s="140">
        <f>IF(($P$9-SUM($C$9:C267))&gt;0,$AA$9,0)</f>
        <v>0</v>
      </c>
      <c r="D268" s="139">
        <f>IF(($P$10-SUM($D$9:D267))&gt;0,$AA$10,0)</f>
        <v>0</v>
      </c>
      <c r="E268" s="138">
        <f>IF(P$13&gt;1,"未定",ROUND(((P$9-SUM(C$9:C267))*P$14/100)/12,0))</f>
        <v>0</v>
      </c>
      <c r="F268" s="137">
        <f t="shared" si="22"/>
        <v>0</v>
      </c>
      <c r="G268" s="423"/>
      <c r="H268" s="424"/>
      <c r="I268" s="134"/>
      <c r="J268" s="134"/>
      <c r="K268" s="134"/>
      <c r="L268" s="134"/>
      <c r="M268" s="133">
        <f t="shared" si="24"/>
        <v>0</v>
      </c>
      <c r="N268" s="113"/>
      <c r="X268" s="109"/>
      <c r="Y268" s="109"/>
      <c r="Z268" s="109"/>
      <c r="AA268" s="108"/>
    </row>
    <row r="269" spans="1:27" s="105" customFormat="1" ht="18" customHeight="1" x14ac:dyDescent="0.15">
      <c r="A269" s="142">
        <f t="shared" si="25"/>
        <v>0</v>
      </c>
      <c r="B269" s="141">
        <f t="shared" si="23"/>
        <v>0</v>
      </c>
      <c r="C269" s="140">
        <f>IF(($P$9-SUM($C$9:C268))&gt;0,$AA$9,0)</f>
        <v>0</v>
      </c>
      <c r="D269" s="139">
        <f>IF(($P$10-SUM($D$9:D268))&gt;0,$AA$10,0)</f>
        <v>0</v>
      </c>
      <c r="E269" s="138">
        <f>IF(P$13&gt;1,"未定",ROUND(((P$9-SUM(C$9:C268))*P$14/100)/12,0))</f>
        <v>0</v>
      </c>
      <c r="F269" s="137">
        <f t="shared" si="22"/>
        <v>0</v>
      </c>
      <c r="G269" s="423"/>
      <c r="H269" s="424"/>
      <c r="I269" s="134"/>
      <c r="J269" s="134"/>
      <c r="K269" s="134"/>
      <c r="L269" s="134"/>
      <c r="M269" s="133">
        <f t="shared" si="24"/>
        <v>0</v>
      </c>
      <c r="N269" s="113"/>
      <c r="X269" s="109"/>
      <c r="Y269" s="109"/>
      <c r="Z269" s="109"/>
      <c r="AA269" s="108"/>
    </row>
    <row r="270" spans="1:27" s="105" customFormat="1" ht="18" customHeight="1" x14ac:dyDescent="0.15">
      <c r="A270" s="142">
        <f t="shared" si="25"/>
        <v>0</v>
      </c>
      <c r="B270" s="141">
        <f t="shared" si="23"/>
        <v>0</v>
      </c>
      <c r="C270" s="140">
        <f>IF(($P$9-SUM($C$9:C269))&gt;0,$AA$9,0)</f>
        <v>0</v>
      </c>
      <c r="D270" s="139">
        <f>IF(($P$10-SUM($D$9:D269))&gt;0,$AA$10,0)</f>
        <v>0</v>
      </c>
      <c r="E270" s="138">
        <f>IF(P$13&gt;1,"未定",ROUND(((P$9-SUM(C$9:C269))*P$14/100)/12,0))</f>
        <v>0</v>
      </c>
      <c r="F270" s="137">
        <f t="shared" si="22"/>
        <v>0</v>
      </c>
      <c r="G270" s="144" t="s">
        <v>122</v>
      </c>
      <c r="H270" s="143">
        <f>IF(P$13&gt;1,"未定",SUM(F261:F272))</f>
        <v>0</v>
      </c>
      <c r="I270" s="134"/>
      <c r="J270" s="134"/>
      <c r="K270" s="134"/>
      <c r="L270" s="134"/>
      <c r="M270" s="133">
        <f t="shared" si="24"/>
        <v>0</v>
      </c>
      <c r="N270" s="113"/>
      <c r="X270" s="109"/>
      <c r="Y270" s="109"/>
      <c r="Z270" s="109"/>
      <c r="AA270" s="108"/>
    </row>
    <row r="271" spans="1:27" s="105" customFormat="1" ht="18" customHeight="1" x14ac:dyDescent="0.15">
      <c r="A271" s="142">
        <f t="shared" si="25"/>
        <v>0</v>
      </c>
      <c r="B271" s="141">
        <f t="shared" si="23"/>
        <v>0</v>
      </c>
      <c r="C271" s="140">
        <f>IF(($P$9-SUM($C$9:C270))&gt;0,$AA$9,0)</f>
        <v>0</v>
      </c>
      <c r="D271" s="139">
        <f>IF(($P$10-SUM($D$9:D270))&gt;0,$AA$10,0)</f>
        <v>0</v>
      </c>
      <c r="E271" s="138">
        <f>IF(P$13&gt;1,"未定",ROUND(((P$9-SUM(C$9:C270))*P$14/100)/12,0))</f>
        <v>0</v>
      </c>
      <c r="F271" s="137">
        <f t="shared" si="22"/>
        <v>0</v>
      </c>
      <c r="G271" s="136" t="s">
        <v>121</v>
      </c>
      <c r="H271" s="135">
        <f>SUM(B261:B272)</f>
        <v>0</v>
      </c>
      <c r="I271" s="134"/>
      <c r="J271" s="134"/>
      <c r="K271" s="134"/>
      <c r="L271" s="134"/>
      <c r="M271" s="133">
        <f t="shared" si="24"/>
        <v>0</v>
      </c>
      <c r="N271" s="113"/>
      <c r="X271" s="109"/>
      <c r="Y271" s="109"/>
      <c r="Z271" s="109"/>
      <c r="AA271" s="108"/>
    </row>
    <row r="272" spans="1:27" s="105" customFormat="1" ht="18" customHeight="1" x14ac:dyDescent="0.15">
      <c r="A272" s="132">
        <f t="shared" si="25"/>
        <v>0</v>
      </c>
      <c r="B272" s="131">
        <f t="shared" si="23"/>
        <v>0</v>
      </c>
      <c r="C272" s="130">
        <f>IF(($P$9-SUM($C$9:C271))&gt;0,$AA$9,0)</f>
        <v>0</v>
      </c>
      <c r="D272" s="129">
        <f>IF(($P$10-SUM($D$9:D271))&gt;0,$AA$10,0)</f>
        <v>0</v>
      </c>
      <c r="E272" s="138">
        <f>IF(P$13&gt;1,"未定",ROUND(((P$9-SUM(C$9:C271))*P$14/100)/12,0))</f>
        <v>0</v>
      </c>
      <c r="F272" s="127">
        <f t="shared" si="22"/>
        <v>0</v>
      </c>
      <c r="G272" s="126" t="s">
        <v>120</v>
      </c>
      <c r="H272" s="125">
        <f>IF(P$13&gt;1,"未定",SUM(E261:E272))</f>
        <v>0</v>
      </c>
      <c r="I272" s="124"/>
      <c r="J272" s="124"/>
      <c r="K272" s="124"/>
      <c r="L272" s="124"/>
      <c r="M272" s="123">
        <f t="shared" si="24"/>
        <v>0</v>
      </c>
      <c r="N272" s="113"/>
      <c r="X272" s="109"/>
      <c r="Y272" s="109"/>
      <c r="Z272" s="109"/>
      <c r="AA272" s="108"/>
    </row>
    <row r="273" spans="1:27" s="105" customFormat="1" ht="18" customHeight="1" x14ac:dyDescent="0.15">
      <c r="A273" s="152">
        <f t="shared" si="25"/>
        <v>0</v>
      </c>
      <c r="B273" s="151">
        <f t="shared" si="23"/>
        <v>0</v>
      </c>
      <c r="C273" s="150">
        <f>IF(($P$9-SUM($C$9:C272))&gt;0,$AA$9,0)</f>
        <v>0</v>
      </c>
      <c r="D273" s="149">
        <f>IF(($P$10-SUM($D$9:D272))&gt;0,$AA$10,0)</f>
        <v>0</v>
      </c>
      <c r="E273" s="148">
        <f>IF(P$13&gt;1,"未定",ROUND(((P$9-SUM(C$9:C272))*P$14/100)/12,0))</f>
        <v>0</v>
      </c>
      <c r="F273" s="147">
        <f t="shared" si="22"/>
        <v>0</v>
      </c>
      <c r="G273" s="421" t="s">
        <v>139</v>
      </c>
      <c r="H273" s="422"/>
      <c r="I273" s="146"/>
      <c r="J273" s="146"/>
      <c r="K273" s="146"/>
      <c r="L273" s="146"/>
      <c r="M273" s="145">
        <f t="shared" si="24"/>
        <v>0</v>
      </c>
      <c r="N273" s="113"/>
      <c r="X273" s="109"/>
      <c r="Y273" s="109"/>
      <c r="Z273" s="109"/>
      <c r="AA273" s="108"/>
    </row>
    <row r="274" spans="1:27" s="105" customFormat="1" ht="18" customHeight="1" x14ac:dyDescent="0.15">
      <c r="A274" s="142">
        <f t="shared" si="25"/>
        <v>0</v>
      </c>
      <c r="B274" s="141">
        <f t="shared" si="23"/>
        <v>0</v>
      </c>
      <c r="C274" s="140">
        <f>IF(($P$9-SUM($C$9:C273))&gt;0,$AA$9,0)</f>
        <v>0</v>
      </c>
      <c r="D274" s="139">
        <f>IF(($P$10-SUM($D$9:D273))&gt;0,$AA$10,0)</f>
        <v>0</v>
      </c>
      <c r="E274" s="138">
        <f>IF(P$13&gt;1,"未定",ROUND(((P$9-SUM(C$9:C273))*P$14/100)/12,0))</f>
        <v>0</v>
      </c>
      <c r="F274" s="137">
        <f t="shared" si="22"/>
        <v>0</v>
      </c>
      <c r="G274" s="423"/>
      <c r="H274" s="424"/>
      <c r="I274" s="134"/>
      <c r="J274" s="134"/>
      <c r="K274" s="134"/>
      <c r="L274" s="134"/>
      <c r="M274" s="133">
        <f t="shared" si="24"/>
        <v>0</v>
      </c>
      <c r="N274" s="113"/>
      <c r="X274" s="109"/>
      <c r="Y274" s="109"/>
      <c r="Z274" s="109"/>
      <c r="AA274" s="108"/>
    </row>
    <row r="275" spans="1:27" s="105" customFormat="1" ht="18" customHeight="1" x14ac:dyDescent="0.15">
      <c r="A275" s="142">
        <f t="shared" si="25"/>
        <v>0</v>
      </c>
      <c r="B275" s="141">
        <f t="shared" si="23"/>
        <v>0</v>
      </c>
      <c r="C275" s="140">
        <f>IF(($P$9-SUM($C$9:C274))&gt;0,$AA$9,0)</f>
        <v>0</v>
      </c>
      <c r="D275" s="139">
        <f>IF(($P$10-SUM($D$9:D274))&gt;0,$AA$10,0)</f>
        <v>0</v>
      </c>
      <c r="E275" s="138">
        <f>IF(P$13&gt;1,"未定",ROUND(((P$9-SUM(C$9:C274))*P$14/100)/12,0))</f>
        <v>0</v>
      </c>
      <c r="F275" s="137">
        <f t="shared" si="22"/>
        <v>0</v>
      </c>
      <c r="G275" s="423"/>
      <c r="H275" s="424"/>
      <c r="I275" s="134"/>
      <c r="J275" s="134"/>
      <c r="K275" s="134"/>
      <c r="L275" s="134"/>
      <c r="M275" s="133">
        <f t="shared" si="24"/>
        <v>0</v>
      </c>
      <c r="N275" s="113"/>
      <c r="X275" s="109"/>
      <c r="Y275" s="109"/>
      <c r="Z275" s="109"/>
      <c r="AA275" s="108"/>
    </row>
    <row r="276" spans="1:27" s="105" customFormat="1" ht="18" customHeight="1" x14ac:dyDescent="0.15">
      <c r="A276" s="142">
        <f t="shared" si="25"/>
        <v>0</v>
      </c>
      <c r="B276" s="141">
        <f t="shared" si="23"/>
        <v>0</v>
      </c>
      <c r="C276" s="140">
        <f>IF(($P$9-SUM($C$9:C275))&gt;0,$AA$9,0)</f>
        <v>0</v>
      </c>
      <c r="D276" s="139">
        <f>IF(($P$10-SUM($D$9:D275))&gt;0,$AA$10,0)</f>
        <v>0</v>
      </c>
      <c r="E276" s="138">
        <f>IF(P$13&gt;1,"未定",ROUND(((P$9-SUM(C$9:C275))*P$14/100)/12,0))</f>
        <v>0</v>
      </c>
      <c r="F276" s="137">
        <f t="shared" si="22"/>
        <v>0</v>
      </c>
      <c r="G276" s="423"/>
      <c r="H276" s="424"/>
      <c r="I276" s="134"/>
      <c r="J276" s="134"/>
      <c r="K276" s="134"/>
      <c r="L276" s="134"/>
      <c r="M276" s="133">
        <f t="shared" si="24"/>
        <v>0</v>
      </c>
      <c r="N276" s="113"/>
      <c r="X276" s="109"/>
      <c r="Y276" s="109"/>
      <c r="Z276" s="109"/>
      <c r="AA276" s="108"/>
    </row>
    <row r="277" spans="1:27" s="105" customFormat="1" ht="18" customHeight="1" x14ac:dyDescent="0.15">
      <c r="A277" s="142">
        <f t="shared" si="25"/>
        <v>0</v>
      </c>
      <c r="B277" s="141">
        <f t="shared" si="23"/>
        <v>0</v>
      </c>
      <c r="C277" s="140">
        <f>IF(($P$9-SUM($C$9:C276))&gt;0,$AA$9,0)</f>
        <v>0</v>
      </c>
      <c r="D277" s="139">
        <f>IF(($P$10-SUM($D$9:D276))&gt;0,$AA$10,0)</f>
        <v>0</v>
      </c>
      <c r="E277" s="138">
        <f>IF(P$13&gt;1,"未定",ROUND(((P$9-SUM(C$9:C276))*P$14/100)/12,0))</f>
        <v>0</v>
      </c>
      <c r="F277" s="137">
        <f t="shared" si="22"/>
        <v>0</v>
      </c>
      <c r="G277" s="423"/>
      <c r="H277" s="424"/>
      <c r="I277" s="134"/>
      <c r="J277" s="134"/>
      <c r="K277" s="134"/>
      <c r="L277" s="134"/>
      <c r="M277" s="133">
        <f t="shared" si="24"/>
        <v>0</v>
      </c>
      <c r="N277" s="113"/>
      <c r="X277" s="109"/>
      <c r="Y277" s="109"/>
      <c r="Z277" s="109"/>
      <c r="AA277" s="108"/>
    </row>
    <row r="278" spans="1:27" s="105" customFormat="1" ht="18" customHeight="1" x14ac:dyDescent="0.15">
      <c r="A278" s="142">
        <f t="shared" si="25"/>
        <v>0</v>
      </c>
      <c r="B278" s="141">
        <f t="shared" si="23"/>
        <v>0</v>
      </c>
      <c r="C278" s="140">
        <f>IF(($P$9-SUM($C$9:C277))&gt;0,$AA$9,0)</f>
        <v>0</v>
      </c>
      <c r="D278" s="139">
        <f>IF(($P$10-SUM($D$9:D277))&gt;0,$AA$10,0)</f>
        <v>0</v>
      </c>
      <c r="E278" s="138">
        <f>IF(P$13&gt;1,"未定",ROUND(((P$9-SUM(C$9:C277))*P$14/100)/12,0))</f>
        <v>0</v>
      </c>
      <c r="F278" s="137">
        <f t="shared" si="22"/>
        <v>0</v>
      </c>
      <c r="G278" s="423"/>
      <c r="H278" s="424"/>
      <c r="I278" s="134"/>
      <c r="J278" s="134"/>
      <c r="K278" s="134"/>
      <c r="L278" s="134"/>
      <c r="M278" s="133">
        <f t="shared" si="24"/>
        <v>0</v>
      </c>
      <c r="N278" s="113"/>
      <c r="X278" s="109"/>
      <c r="Y278" s="109"/>
      <c r="Z278" s="109"/>
      <c r="AA278" s="108"/>
    </row>
    <row r="279" spans="1:27" s="105" customFormat="1" ht="18" customHeight="1" x14ac:dyDescent="0.15">
      <c r="A279" s="142">
        <f t="shared" si="25"/>
        <v>0</v>
      </c>
      <c r="B279" s="141">
        <f t="shared" si="23"/>
        <v>0</v>
      </c>
      <c r="C279" s="140">
        <f>IF(($P$9-SUM($C$9:C278))&gt;0,$AA$9,0)</f>
        <v>0</v>
      </c>
      <c r="D279" s="139">
        <f>IF(($P$10-SUM($D$9:D278))&gt;0,$AA$10,0)</f>
        <v>0</v>
      </c>
      <c r="E279" s="138">
        <f>IF(P$13&gt;1,"未定",ROUND(((P$9-SUM(C$9:C278))*P$14/100)/12,0))</f>
        <v>0</v>
      </c>
      <c r="F279" s="137">
        <f t="shared" si="22"/>
        <v>0</v>
      </c>
      <c r="G279" s="423"/>
      <c r="H279" s="424"/>
      <c r="I279" s="134"/>
      <c r="J279" s="134"/>
      <c r="K279" s="134"/>
      <c r="L279" s="134"/>
      <c r="M279" s="133">
        <f t="shared" si="24"/>
        <v>0</v>
      </c>
      <c r="N279" s="113"/>
      <c r="X279" s="109"/>
      <c r="Y279" s="109"/>
      <c r="Z279" s="109"/>
      <c r="AA279" s="108"/>
    </row>
    <row r="280" spans="1:27" s="105" customFormat="1" ht="18" customHeight="1" x14ac:dyDescent="0.15">
      <c r="A280" s="142">
        <f t="shared" si="25"/>
        <v>0</v>
      </c>
      <c r="B280" s="141">
        <f t="shared" si="23"/>
        <v>0</v>
      </c>
      <c r="C280" s="140">
        <f>IF(($P$9-SUM($C$9:C279))&gt;0,$AA$9,0)</f>
        <v>0</v>
      </c>
      <c r="D280" s="139">
        <f>IF(($P$10-SUM($D$9:D279))&gt;0,$AA$10,0)</f>
        <v>0</v>
      </c>
      <c r="E280" s="138">
        <f>IF(P$13&gt;1,"未定",ROUND(((P$9-SUM(C$9:C279))*P$14/100)/12,0))</f>
        <v>0</v>
      </c>
      <c r="F280" s="137">
        <f t="shared" si="22"/>
        <v>0</v>
      </c>
      <c r="G280" s="423"/>
      <c r="H280" s="424"/>
      <c r="I280" s="134"/>
      <c r="J280" s="134"/>
      <c r="K280" s="134"/>
      <c r="L280" s="134"/>
      <c r="M280" s="133">
        <f t="shared" si="24"/>
        <v>0</v>
      </c>
      <c r="N280" s="113"/>
      <c r="X280" s="109"/>
      <c r="Y280" s="109"/>
      <c r="Z280" s="109"/>
      <c r="AA280" s="108"/>
    </row>
    <row r="281" spans="1:27" s="105" customFormat="1" ht="18" customHeight="1" x14ac:dyDescent="0.15">
      <c r="A281" s="142">
        <f t="shared" si="25"/>
        <v>0</v>
      </c>
      <c r="B281" s="141">
        <f t="shared" si="23"/>
        <v>0</v>
      </c>
      <c r="C281" s="140">
        <f>IF(($P$9-SUM($C$9:C280))&gt;0,$AA$9,0)</f>
        <v>0</v>
      </c>
      <c r="D281" s="139">
        <f>IF(($P$10-SUM($D$9:D280))&gt;0,$AA$10,0)</f>
        <v>0</v>
      </c>
      <c r="E281" s="138">
        <f>IF(P$13&gt;1,"未定",ROUND(((P$9-SUM(C$9:C280))*P$14/100)/12,0))</f>
        <v>0</v>
      </c>
      <c r="F281" s="137">
        <f t="shared" si="22"/>
        <v>0</v>
      </c>
      <c r="G281" s="423"/>
      <c r="H281" s="424"/>
      <c r="I281" s="134"/>
      <c r="J281" s="134"/>
      <c r="K281" s="134"/>
      <c r="L281" s="134"/>
      <c r="M281" s="133">
        <f t="shared" si="24"/>
        <v>0</v>
      </c>
      <c r="N281" s="113"/>
      <c r="X281" s="109"/>
      <c r="Y281" s="109"/>
      <c r="Z281" s="109"/>
      <c r="AA281" s="108"/>
    </row>
    <row r="282" spans="1:27" s="105" customFormat="1" ht="18" customHeight="1" x14ac:dyDescent="0.15">
      <c r="A282" s="142">
        <f t="shared" si="25"/>
        <v>0</v>
      </c>
      <c r="B282" s="141">
        <f t="shared" si="23"/>
        <v>0</v>
      </c>
      <c r="C282" s="140">
        <f>IF(($P$9-SUM($C$9:C281))&gt;0,$AA$9,0)</f>
        <v>0</v>
      </c>
      <c r="D282" s="139">
        <f>IF(($P$10-SUM($D$9:D281))&gt;0,$AA$10,0)</f>
        <v>0</v>
      </c>
      <c r="E282" s="138">
        <f>IF(P$13&gt;1,"未定",ROUND(((P$9-SUM(C$9:C281))*P$14/100)/12,0))</f>
        <v>0</v>
      </c>
      <c r="F282" s="137">
        <f t="shared" si="22"/>
        <v>0</v>
      </c>
      <c r="G282" s="144" t="s">
        <v>122</v>
      </c>
      <c r="H282" s="143">
        <f>IF(P$13&gt;1,"未定",SUM(F273:F284))</f>
        <v>0</v>
      </c>
      <c r="I282" s="134"/>
      <c r="J282" s="134"/>
      <c r="K282" s="134"/>
      <c r="L282" s="134"/>
      <c r="M282" s="133">
        <f t="shared" si="24"/>
        <v>0</v>
      </c>
      <c r="N282" s="113"/>
      <c r="X282" s="109"/>
      <c r="Y282" s="109"/>
      <c r="Z282" s="109"/>
      <c r="AA282" s="108"/>
    </row>
    <row r="283" spans="1:27" s="105" customFormat="1" ht="18" customHeight="1" x14ac:dyDescent="0.15">
      <c r="A283" s="142">
        <f t="shared" si="25"/>
        <v>0</v>
      </c>
      <c r="B283" s="141">
        <f t="shared" si="23"/>
        <v>0</v>
      </c>
      <c r="C283" s="140">
        <f>IF(($P$9-SUM($C$9:C282))&gt;0,$AA$9,0)</f>
        <v>0</v>
      </c>
      <c r="D283" s="139">
        <f>IF(($P$10-SUM($D$9:D282))&gt;0,$AA$10,0)</f>
        <v>0</v>
      </c>
      <c r="E283" s="138">
        <f>IF(P$13&gt;1,"未定",ROUND(((P$9-SUM(C$9:C282))*P$14/100)/12,0))</f>
        <v>0</v>
      </c>
      <c r="F283" s="137">
        <f t="shared" si="22"/>
        <v>0</v>
      </c>
      <c r="G283" s="136" t="s">
        <v>121</v>
      </c>
      <c r="H283" s="135">
        <f>SUM(B273:B284)</f>
        <v>0</v>
      </c>
      <c r="I283" s="134"/>
      <c r="J283" s="134"/>
      <c r="K283" s="134"/>
      <c r="L283" s="134"/>
      <c r="M283" s="133">
        <f t="shared" si="24"/>
        <v>0</v>
      </c>
      <c r="N283" s="113"/>
      <c r="X283" s="109"/>
      <c r="Y283" s="109"/>
      <c r="Z283" s="109"/>
      <c r="AA283" s="108"/>
    </row>
    <row r="284" spans="1:27" s="105" customFormat="1" ht="18" customHeight="1" x14ac:dyDescent="0.15">
      <c r="A284" s="132">
        <f t="shared" si="25"/>
        <v>0</v>
      </c>
      <c r="B284" s="131">
        <f t="shared" si="23"/>
        <v>0</v>
      </c>
      <c r="C284" s="130">
        <f>IF(($P$9-SUM($C$9:C283))&gt;0,$AA$9,0)</f>
        <v>0</v>
      </c>
      <c r="D284" s="129">
        <f>IF(($P$10-SUM($D$9:D283))&gt;0,$AA$10,0)</f>
        <v>0</v>
      </c>
      <c r="E284" s="138">
        <f>IF(P$13&gt;1,"未定",ROUND(((P$9-SUM(C$9:C283))*P$14/100)/12,0))</f>
        <v>0</v>
      </c>
      <c r="F284" s="127">
        <f t="shared" si="22"/>
        <v>0</v>
      </c>
      <c r="G284" s="126" t="s">
        <v>120</v>
      </c>
      <c r="H284" s="125">
        <f>IF(P$13&gt;1,"未定",SUM(E273:E284))</f>
        <v>0</v>
      </c>
      <c r="I284" s="124"/>
      <c r="J284" s="124"/>
      <c r="K284" s="124"/>
      <c r="L284" s="124"/>
      <c r="M284" s="123">
        <f t="shared" si="24"/>
        <v>0</v>
      </c>
      <c r="N284" s="113"/>
      <c r="X284" s="109"/>
      <c r="Y284" s="109"/>
      <c r="Z284" s="109"/>
      <c r="AA284" s="108"/>
    </row>
    <row r="285" spans="1:27" s="105" customFormat="1" ht="18" customHeight="1" x14ac:dyDescent="0.15">
      <c r="A285" s="152">
        <f t="shared" si="25"/>
        <v>0</v>
      </c>
      <c r="B285" s="151">
        <f t="shared" si="23"/>
        <v>0</v>
      </c>
      <c r="C285" s="150">
        <f>IF(($P$9-SUM($C$9:C284))&gt;0,$AA$9,0)</f>
        <v>0</v>
      </c>
      <c r="D285" s="149">
        <f>IF(($P$10-SUM($D$9:D284))&gt;0,$AA$10,0)</f>
        <v>0</v>
      </c>
      <c r="E285" s="148">
        <f>IF(P$13&gt;1,"未定",ROUND(((P$9-SUM(C$9:C284))*P$14/100)/12,0))</f>
        <v>0</v>
      </c>
      <c r="F285" s="147">
        <f t="shared" si="22"/>
        <v>0</v>
      </c>
      <c r="G285" s="421" t="s">
        <v>138</v>
      </c>
      <c r="H285" s="422"/>
      <c r="I285" s="146"/>
      <c r="J285" s="146"/>
      <c r="K285" s="146"/>
      <c r="L285" s="146"/>
      <c r="M285" s="145">
        <f t="shared" si="24"/>
        <v>0</v>
      </c>
      <c r="N285" s="113"/>
      <c r="X285" s="109"/>
      <c r="Y285" s="109"/>
      <c r="Z285" s="109"/>
      <c r="AA285" s="108"/>
    </row>
    <row r="286" spans="1:27" s="105" customFormat="1" ht="18" customHeight="1" x14ac:dyDescent="0.15">
      <c r="A286" s="142">
        <f t="shared" si="25"/>
        <v>0</v>
      </c>
      <c r="B286" s="141">
        <f t="shared" si="23"/>
        <v>0</v>
      </c>
      <c r="C286" s="140">
        <f>IF(($P$9-SUM($C$9:C285))&gt;0,$AA$9,0)</f>
        <v>0</v>
      </c>
      <c r="D286" s="139">
        <f>IF(($P$10-SUM($D$9:D285))&gt;0,$AA$10,0)</f>
        <v>0</v>
      </c>
      <c r="E286" s="138">
        <f>IF(P$13&gt;1,"未定",ROUND(((P$9-SUM(C$9:C285))*P$14/100)/12,0))</f>
        <v>0</v>
      </c>
      <c r="F286" s="137">
        <f t="shared" si="22"/>
        <v>0</v>
      </c>
      <c r="G286" s="423"/>
      <c r="H286" s="424"/>
      <c r="I286" s="134"/>
      <c r="J286" s="134"/>
      <c r="K286" s="134"/>
      <c r="L286" s="134"/>
      <c r="M286" s="133">
        <f t="shared" si="24"/>
        <v>0</v>
      </c>
      <c r="N286" s="113"/>
      <c r="X286" s="109"/>
      <c r="Y286" s="109"/>
      <c r="Z286" s="109"/>
      <c r="AA286" s="108"/>
    </row>
    <row r="287" spans="1:27" s="105" customFormat="1" ht="18" customHeight="1" x14ac:dyDescent="0.15">
      <c r="A287" s="142">
        <f t="shared" si="25"/>
        <v>0</v>
      </c>
      <c r="B287" s="141">
        <f t="shared" si="23"/>
        <v>0</v>
      </c>
      <c r="C287" s="140">
        <f>IF(($P$9-SUM($C$9:C286))&gt;0,$AA$9,0)</f>
        <v>0</v>
      </c>
      <c r="D287" s="139">
        <f>IF(($P$10-SUM($D$9:D286))&gt;0,$AA$10,0)</f>
        <v>0</v>
      </c>
      <c r="E287" s="138">
        <f>IF(P$13&gt;1,"未定",ROUND(((P$9-SUM(C$9:C286))*P$14/100)/12,0))</f>
        <v>0</v>
      </c>
      <c r="F287" s="137">
        <f t="shared" si="22"/>
        <v>0</v>
      </c>
      <c r="G287" s="423"/>
      <c r="H287" s="424"/>
      <c r="I287" s="134"/>
      <c r="J287" s="134"/>
      <c r="K287" s="134"/>
      <c r="L287" s="134"/>
      <c r="M287" s="133">
        <f t="shared" si="24"/>
        <v>0</v>
      </c>
      <c r="N287" s="113"/>
      <c r="X287" s="109"/>
      <c r="Y287" s="109"/>
      <c r="Z287" s="109"/>
      <c r="AA287" s="108"/>
    </row>
    <row r="288" spans="1:27" s="105" customFormat="1" ht="18" customHeight="1" x14ac:dyDescent="0.15">
      <c r="A288" s="142">
        <f t="shared" si="25"/>
        <v>0</v>
      </c>
      <c r="B288" s="141">
        <f t="shared" si="23"/>
        <v>0</v>
      </c>
      <c r="C288" s="140">
        <f>IF(($P$9-SUM($C$9:C287))&gt;0,$AA$9,0)</f>
        <v>0</v>
      </c>
      <c r="D288" s="139">
        <f>IF(($P$10-SUM($D$9:D287))&gt;0,$AA$10,0)</f>
        <v>0</v>
      </c>
      <c r="E288" s="138">
        <f>IF(P$13&gt;1,"未定",ROUND(((P$9-SUM(C$9:C287))*P$14/100)/12,0))</f>
        <v>0</v>
      </c>
      <c r="F288" s="137">
        <f t="shared" si="22"/>
        <v>0</v>
      </c>
      <c r="G288" s="423"/>
      <c r="H288" s="424"/>
      <c r="I288" s="134"/>
      <c r="J288" s="134"/>
      <c r="K288" s="134"/>
      <c r="L288" s="134"/>
      <c r="M288" s="133">
        <f t="shared" si="24"/>
        <v>0</v>
      </c>
      <c r="N288" s="113"/>
      <c r="X288" s="109"/>
      <c r="Y288" s="109"/>
      <c r="Z288" s="109"/>
      <c r="AA288" s="108"/>
    </row>
    <row r="289" spans="1:27" s="105" customFormat="1" ht="18" customHeight="1" x14ac:dyDescent="0.15">
      <c r="A289" s="142">
        <f t="shared" si="25"/>
        <v>0</v>
      </c>
      <c r="B289" s="141">
        <f t="shared" si="23"/>
        <v>0</v>
      </c>
      <c r="C289" s="140">
        <f>IF(($P$9-SUM($C$9:C288))&gt;0,$AA$9,0)</f>
        <v>0</v>
      </c>
      <c r="D289" s="139">
        <f>IF(($P$10-SUM($D$9:D288))&gt;0,$AA$10,0)</f>
        <v>0</v>
      </c>
      <c r="E289" s="138">
        <f>IF(P$13&gt;1,"未定",ROUND(((P$9-SUM(C$9:C288))*P$14/100)/12,0))</f>
        <v>0</v>
      </c>
      <c r="F289" s="137">
        <f t="shared" si="22"/>
        <v>0</v>
      </c>
      <c r="G289" s="423"/>
      <c r="H289" s="424"/>
      <c r="I289" s="134"/>
      <c r="J289" s="134"/>
      <c r="K289" s="134"/>
      <c r="L289" s="134"/>
      <c r="M289" s="133">
        <f t="shared" si="24"/>
        <v>0</v>
      </c>
      <c r="N289" s="113"/>
      <c r="X289" s="109"/>
      <c r="Y289" s="109"/>
      <c r="Z289" s="109"/>
      <c r="AA289" s="108"/>
    </row>
    <row r="290" spans="1:27" s="105" customFormat="1" ht="18" customHeight="1" x14ac:dyDescent="0.15">
      <c r="A290" s="142">
        <f t="shared" si="25"/>
        <v>0</v>
      </c>
      <c r="B290" s="141">
        <f t="shared" si="23"/>
        <v>0</v>
      </c>
      <c r="C290" s="140">
        <f>IF(($P$9-SUM($C$9:C289))&gt;0,$AA$9,0)</f>
        <v>0</v>
      </c>
      <c r="D290" s="139">
        <f>IF(($P$10-SUM($D$9:D289))&gt;0,$AA$10,0)</f>
        <v>0</v>
      </c>
      <c r="E290" s="138">
        <f>IF(P$13&gt;1,"未定",ROUND(((P$9-SUM(C$9:C289))*P$14/100)/12,0))</f>
        <v>0</v>
      </c>
      <c r="F290" s="137">
        <f t="shared" si="22"/>
        <v>0</v>
      </c>
      <c r="G290" s="423"/>
      <c r="H290" s="424"/>
      <c r="I290" s="134"/>
      <c r="J290" s="134"/>
      <c r="K290" s="134"/>
      <c r="L290" s="134"/>
      <c r="M290" s="133">
        <f t="shared" si="24"/>
        <v>0</v>
      </c>
      <c r="N290" s="113"/>
      <c r="X290" s="109"/>
      <c r="Y290" s="109"/>
      <c r="Z290" s="109"/>
      <c r="AA290" s="108"/>
    </row>
    <row r="291" spans="1:27" s="105" customFormat="1" ht="18" customHeight="1" x14ac:dyDescent="0.15">
      <c r="A291" s="142">
        <f t="shared" si="25"/>
        <v>0</v>
      </c>
      <c r="B291" s="141">
        <f t="shared" si="23"/>
        <v>0</v>
      </c>
      <c r="C291" s="140">
        <f>IF(($P$9-SUM($C$9:C290))&gt;0,$AA$9,0)</f>
        <v>0</v>
      </c>
      <c r="D291" s="139">
        <f>IF(($P$10-SUM($D$9:D290))&gt;0,$AA$10,0)</f>
        <v>0</v>
      </c>
      <c r="E291" s="138">
        <f>IF(P$13&gt;1,"未定",ROUND(((P$9-SUM(C$9:C290))*P$14/100)/12,0))</f>
        <v>0</v>
      </c>
      <c r="F291" s="137">
        <f t="shared" si="22"/>
        <v>0</v>
      </c>
      <c r="G291" s="423"/>
      <c r="H291" s="424"/>
      <c r="I291" s="134"/>
      <c r="J291" s="134"/>
      <c r="K291" s="134"/>
      <c r="L291" s="134"/>
      <c r="M291" s="133">
        <f t="shared" si="24"/>
        <v>0</v>
      </c>
      <c r="N291" s="113"/>
      <c r="X291" s="109"/>
      <c r="Y291" s="109"/>
      <c r="Z291" s="109"/>
      <c r="AA291" s="108"/>
    </row>
    <row r="292" spans="1:27" s="105" customFormat="1" ht="18" customHeight="1" x14ac:dyDescent="0.15">
      <c r="A292" s="142">
        <f t="shared" si="25"/>
        <v>0</v>
      </c>
      <c r="B292" s="141">
        <f t="shared" si="23"/>
        <v>0</v>
      </c>
      <c r="C292" s="140">
        <f>IF(($P$9-SUM($C$9:C291))&gt;0,$AA$9,0)</f>
        <v>0</v>
      </c>
      <c r="D292" s="139">
        <f>IF(($P$10-SUM($D$9:D291))&gt;0,$AA$10,0)</f>
        <v>0</v>
      </c>
      <c r="E292" s="138">
        <f>IF(P$13&gt;1,"未定",ROUND(((P$9-SUM(C$9:C291))*P$14/100)/12,0))</f>
        <v>0</v>
      </c>
      <c r="F292" s="137">
        <f t="shared" si="22"/>
        <v>0</v>
      </c>
      <c r="G292" s="423"/>
      <c r="H292" s="424"/>
      <c r="I292" s="134"/>
      <c r="J292" s="134"/>
      <c r="K292" s="134"/>
      <c r="L292" s="134"/>
      <c r="M292" s="133">
        <f t="shared" si="24"/>
        <v>0</v>
      </c>
      <c r="N292" s="113"/>
      <c r="X292" s="109"/>
      <c r="Y292" s="109"/>
      <c r="Z292" s="109"/>
      <c r="AA292" s="108"/>
    </row>
    <row r="293" spans="1:27" s="105" customFormat="1" ht="18" customHeight="1" x14ac:dyDescent="0.15">
      <c r="A293" s="142">
        <f t="shared" si="25"/>
        <v>0</v>
      </c>
      <c r="B293" s="141">
        <f t="shared" si="23"/>
        <v>0</v>
      </c>
      <c r="C293" s="140">
        <f>IF(($P$9-SUM($C$9:C292))&gt;0,$AA$9,0)</f>
        <v>0</v>
      </c>
      <c r="D293" s="139">
        <f>IF(($P$10-SUM($D$9:D292))&gt;0,$AA$10,0)</f>
        <v>0</v>
      </c>
      <c r="E293" s="138">
        <f>IF(P$13&gt;1,"未定",ROUND(((P$9-SUM(C$9:C292))*P$14/100)/12,0))</f>
        <v>0</v>
      </c>
      <c r="F293" s="137">
        <f t="shared" si="22"/>
        <v>0</v>
      </c>
      <c r="G293" s="423"/>
      <c r="H293" s="424"/>
      <c r="I293" s="134"/>
      <c r="J293" s="134"/>
      <c r="K293" s="134"/>
      <c r="L293" s="134"/>
      <c r="M293" s="133">
        <f t="shared" si="24"/>
        <v>0</v>
      </c>
      <c r="N293" s="113"/>
      <c r="X293" s="109"/>
      <c r="Y293" s="109"/>
      <c r="Z293" s="109"/>
      <c r="AA293" s="108"/>
    </row>
    <row r="294" spans="1:27" s="105" customFormat="1" ht="18" customHeight="1" x14ac:dyDescent="0.15">
      <c r="A294" s="142">
        <f t="shared" si="25"/>
        <v>0</v>
      </c>
      <c r="B294" s="141">
        <f t="shared" si="23"/>
        <v>0</v>
      </c>
      <c r="C294" s="140">
        <f>IF(($P$9-SUM($C$9:C293))&gt;0,$AA$9,0)</f>
        <v>0</v>
      </c>
      <c r="D294" s="139">
        <f>IF(($P$10-SUM($D$9:D293))&gt;0,$AA$10,0)</f>
        <v>0</v>
      </c>
      <c r="E294" s="138">
        <f>IF(P$13&gt;1,"未定",ROUND(((P$9-SUM(C$9:C293))*P$14/100)/12,0))</f>
        <v>0</v>
      </c>
      <c r="F294" s="137">
        <f t="shared" si="22"/>
        <v>0</v>
      </c>
      <c r="G294" s="144" t="s">
        <v>122</v>
      </c>
      <c r="H294" s="143">
        <f>IF(P$13&gt;1,"未定",SUM(F285:F296))</f>
        <v>0</v>
      </c>
      <c r="I294" s="134"/>
      <c r="J294" s="134"/>
      <c r="K294" s="134"/>
      <c r="L294" s="134"/>
      <c r="M294" s="133">
        <f t="shared" si="24"/>
        <v>0</v>
      </c>
      <c r="N294" s="113"/>
      <c r="X294" s="109"/>
      <c r="Y294" s="109"/>
      <c r="Z294" s="109"/>
      <c r="AA294" s="108"/>
    </row>
    <row r="295" spans="1:27" s="105" customFormat="1" ht="18" customHeight="1" x14ac:dyDescent="0.15">
      <c r="A295" s="142">
        <f t="shared" si="25"/>
        <v>0</v>
      </c>
      <c r="B295" s="141">
        <f t="shared" si="23"/>
        <v>0</v>
      </c>
      <c r="C295" s="140">
        <f>IF(($P$9-SUM($C$9:C294))&gt;0,$AA$9,0)</f>
        <v>0</v>
      </c>
      <c r="D295" s="139">
        <f>IF(($P$10-SUM($D$9:D294))&gt;0,$AA$10,0)</f>
        <v>0</v>
      </c>
      <c r="E295" s="138">
        <f>IF(P$13&gt;1,"未定",ROUND(((P$9-SUM(C$9:C294))*P$14/100)/12,0))</f>
        <v>0</v>
      </c>
      <c r="F295" s="137">
        <f t="shared" si="22"/>
        <v>0</v>
      </c>
      <c r="G295" s="136" t="s">
        <v>121</v>
      </c>
      <c r="H295" s="135">
        <f>SUM(B285:B296)</f>
        <v>0</v>
      </c>
      <c r="I295" s="134"/>
      <c r="J295" s="134"/>
      <c r="K295" s="134"/>
      <c r="L295" s="134"/>
      <c r="M295" s="133">
        <f t="shared" si="24"/>
        <v>0</v>
      </c>
      <c r="N295" s="113"/>
      <c r="X295" s="109"/>
      <c r="Y295" s="109"/>
      <c r="Z295" s="109"/>
      <c r="AA295" s="108"/>
    </row>
    <row r="296" spans="1:27" s="105" customFormat="1" ht="18" customHeight="1" x14ac:dyDescent="0.15">
      <c r="A296" s="132">
        <f t="shared" si="25"/>
        <v>0</v>
      </c>
      <c r="B296" s="131">
        <f t="shared" si="23"/>
        <v>0</v>
      </c>
      <c r="C296" s="130">
        <f>IF(($P$9-SUM($C$9:C295))&gt;0,$AA$9,0)</f>
        <v>0</v>
      </c>
      <c r="D296" s="129">
        <f>IF(($P$10-SUM($D$9:D295))&gt;0,$AA$10,0)</f>
        <v>0</v>
      </c>
      <c r="E296" s="128">
        <f>IF(P$13&gt;1,"未定",ROUND(((P$9-SUM(C$9:C295))*P$14/100)/12,0))</f>
        <v>0</v>
      </c>
      <c r="F296" s="127">
        <f t="shared" si="22"/>
        <v>0</v>
      </c>
      <c r="G296" s="126" t="s">
        <v>120</v>
      </c>
      <c r="H296" s="125">
        <f>IF(P$13&gt;1,"未定",SUM(E285:E296))</f>
        <v>0</v>
      </c>
      <c r="I296" s="124"/>
      <c r="J296" s="124"/>
      <c r="K296" s="124"/>
      <c r="L296" s="124"/>
      <c r="M296" s="123">
        <f t="shared" si="24"/>
        <v>0</v>
      </c>
      <c r="N296" s="113"/>
      <c r="X296" s="109"/>
      <c r="Y296" s="109"/>
      <c r="Z296" s="109"/>
      <c r="AA296" s="108"/>
    </row>
    <row r="297" spans="1:27" s="105" customFormat="1" ht="18" customHeight="1" x14ac:dyDescent="0.15">
      <c r="A297" s="152">
        <f t="shared" si="25"/>
        <v>0</v>
      </c>
      <c r="B297" s="151">
        <f t="shared" si="23"/>
        <v>0</v>
      </c>
      <c r="C297" s="150">
        <f>IF(($P$9-SUM($C$9:C296))&gt;0,$AA$9,0)</f>
        <v>0</v>
      </c>
      <c r="D297" s="149">
        <f>IF(($P$10-SUM($D$9:D296))&gt;0,$AA$10,0)</f>
        <v>0</v>
      </c>
      <c r="E297" s="148">
        <f>IF(P$13&gt;1,"未定",ROUND(((P$9-SUM(C$9:C296))*P$14/100)/12,0))</f>
        <v>0</v>
      </c>
      <c r="F297" s="147">
        <f t="shared" si="22"/>
        <v>0</v>
      </c>
      <c r="G297" s="421" t="s">
        <v>137</v>
      </c>
      <c r="H297" s="422"/>
      <c r="I297" s="146"/>
      <c r="J297" s="146"/>
      <c r="K297" s="146"/>
      <c r="L297" s="146"/>
      <c r="M297" s="145">
        <f t="shared" si="24"/>
        <v>0</v>
      </c>
      <c r="N297" s="113"/>
      <c r="X297" s="109"/>
      <c r="Y297" s="109"/>
      <c r="Z297" s="109"/>
      <c r="AA297" s="108"/>
    </row>
    <row r="298" spans="1:27" s="105" customFormat="1" ht="18" customHeight="1" x14ac:dyDescent="0.15">
      <c r="A298" s="142">
        <f t="shared" si="25"/>
        <v>0</v>
      </c>
      <c r="B298" s="141">
        <f t="shared" si="23"/>
        <v>0</v>
      </c>
      <c r="C298" s="140">
        <f>IF(($P$9-SUM($C$9:C297))&gt;0,$AA$9,0)</f>
        <v>0</v>
      </c>
      <c r="D298" s="139">
        <f>IF(($P$10-SUM($D$9:D297))&gt;0,$AA$10,0)</f>
        <v>0</v>
      </c>
      <c r="E298" s="138">
        <f>IF(P$13&gt;1,"未定",ROUND(((P$9-SUM(C$9:C297))*P$14/100)/12,0))</f>
        <v>0</v>
      </c>
      <c r="F298" s="137">
        <f t="shared" si="22"/>
        <v>0</v>
      </c>
      <c r="G298" s="423"/>
      <c r="H298" s="424"/>
      <c r="I298" s="134"/>
      <c r="J298" s="134"/>
      <c r="K298" s="134"/>
      <c r="L298" s="134"/>
      <c r="M298" s="133">
        <f t="shared" si="24"/>
        <v>0</v>
      </c>
      <c r="N298" s="113"/>
      <c r="X298" s="109"/>
      <c r="Y298" s="109"/>
      <c r="Z298" s="109"/>
      <c r="AA298" s="108"/>
    </row>
    <row r="299" spans="1:27" s="105" customFormat="1" ht="18" customHeight="1" x14ac:dyDescent="0.15">
      <c r="A299" s="142">
        <f t="shared" si="25"/>
        <v>0</v>
      </c>
      <c r="B299" s="141">
        <f t="shared" si="23"/>
        <v>0</v>
      </c>
      <c r="C299" s="140">
        <f>IF(($P$9-SUM($C$9:C298))&gt;0,$AA$9,0)</f>
        <v>0</v>
      </c>
      <c r="D299" s="139">
        <f>IF(($P$10-SUM($D$9:D298))&gt;0,$AA$10,0)</f>
        <v>0</v>
      </c>
      <c r="E299" s="138">
        <f>IF(P$13&gt;1,"未定",ROUND(((P$9-SUM(C$9:C298))*P$14/100)/12,0))</f>
        <v>0</v>
      </c>
      <c r="F299" s="137">
        <f t="shared" si="22"/>
        <v>0</v>
      </c>
      <c r="G299" s="423"/>
      <c r="H299" s="424"/>
      <c r="I299" s="134"/>
      <c r="J299" s="134"/>
      <c r="K299" s="134"/>
      <c r="L299" s="134"/>
      <c r="M299" s="133">
        <f t="shared" si="24"/>
        <v>0</v>
      </c>
      <c r="N299" s="113"/>
      <c r="X299" s="109"/>
      <c r="Y299" s="109"/>
      <c r="Z299" s="109"/>
      <c r="AA299" s="108"/>
    </row>
    <row r="300" spans="1:27" s="105" customFormat="1" ht="18" customHeight="1" x14ac:dyDescent="0.15">
      <c r="A300" s="142">
        <f t="shared" si="25"/>
        <v>0</v>
      </c>
      <c r="B300" s="141">
        <f t="shared" si="23"/>
        <v>0</v>
      </c>
      <c r="C300" s="140">
        <f>IF(($P$9-SUM($C$9:C299))&gt;0,$AA$9,0)</f>
        <v>0</v>
      </c>
      <c r="D300" s="139">
        <f>IF(($P$10-SUM($D$9:D299))&gt;0,$AA$10,0)</f>
        <v>0</v>
      </c>
      <c r="E300" s="138">
        <f>IF(P$13&gt;1,"未定",ROUND(((P$9-SUM(C$9:C299))*P$14/100)/12,0))</f>
        <v>0</v>
      </c>
      <c r="F300" s="137">
        <f t="shared" si="22"/>
        <v>0</v>
      </c>
      <c r="G300" s="423"/>
      <c r="H300" s="424"/>
      <c r="I300" s="134"/>
      <c r="J300" s="134"/>
      <c r="K300" s="134"/>
      <c r="L300" s="134"/>
      <c r="M300" s="133">
        <f t="shared" si="24"/>
        <v>0</v>
      </c>
      <c r="N300" s="113"/>
      <c r="X300" s="109"/>
      <c r="Y300" s="109"/>
      <c r="Z300" s="109"/>
      <c r="AA300" s="108"/>
    </row>
    <row r="301" spans="1:27" s="105" customFormat="1" ht="18" customHeight="1" x14ac:dyDescent="0.15">
      <c r="A301" s="142">
        <f t="shared" si="25"/>
        <v>0</v>
      </c>
      <c r="B301" s="141">
        <f t="shared" si="23"/>
        <v>0</v>
      </c>
      <c r="C301" s="140">
        <f>IF(($P$9-SUM($C$9:C300))&gt;0,$AA$9,0)</f>
        <v>0</v>
      </c>
      <c r="D301" s="139">
        <f>IF(($P$10-SUM($D$9:D300))&gt;0,$AA$10,0)</f>
        <v>0</v>
      </c>
      <c r="E301" s="138">
        <f>IF(P$13&gt;1,"未定",ROUND(((P$9-SUM(C$9:C300))*P$14/100)/12,0))</f>
        <v>0</v>
      </c>
      <c r="F301" s="137">
        <f t="shared" si="22"/>
        <v>0</v>
      </c>
      <c r="G301" s="423"/>
      <c r="H301" s="424"/>
      <c r="I301" s="134"/>
      <c r="J301" s="134"/>
      <c r="K301" s="134"/>
      <c r="L301" s="134"/>
      <c r="M301" s="133">
        <f t="shared" si="24"/>
        <v>0</v>
      </c>
      <c r="N301" s="113"/>
      <c r="X301" s="109"/>
      <c r="Y301" s="109"/>
      <c r="Z301" s="109"/>
      <c r="AA301" s="108"/>
    </row>
    <row r="302" spans="1:27" s="105" customFormat="1" ht="18" customHeight="1" x14ac:dyDescent="0.15">
      <c r="A302" s="142">
        <f t="shared" si="25"/>
        <v>0</v>
      </c>
      <c r="B302" s="141">
        <f t="shared" si="23"/>
        <v>0</v>
      </c>
      <c r="C302" s="140">
        <f>IF(($P$9-SUM($C$9:C301))&gt;0,$AA$9,0)</f>
        <v>0</v>
      </c>
      <c r="D302" s="139">
        <f>IF(($P$10-SUM($D$9:D301))&gt;0,$AA$10,0)</f>
        <v>0</v>
      </c>
      <c r="E302" s="138">
        <f>IF(P$13&gt;1,"未定",ROUND(((P$9-SUM(C$9:C301))*P$14/100)/12,0))</f>
        <v>0</v>
      </c>
      <c r="F302" s="137">
        <f t="shared" si="22"/>
        <v>0</v>
      </c>
      <c r="G302" s="423"/>
      <c r="H302" s="424"/>
      <c r="I302" s="134"/>
      <c r="J302" s="134"/>
      <c r="K302" s="134"/>
      <c r="L302" s="134"/>
      <c r="M302" s="133">
        <f t="shared" si="24"/>
        <v>0</v>
      </c>
      <c r="N302" s="113"/>
      <c r="X302" s="109"/>
      <c r="Y302" s="109"/>
      <c r="Z302" s="109"/>
      <c r="AA302" s="108"/>
    </row>
    <row r="303" spans="1:27" s="105" customFormat="1" ht="18" customHeight="1" x14ac:dyDescent="0.15">
      <c r="A303" s="142">
        <f t="shared" si="25"/>
        <v>0</v>
      </c>
      <c r="B303" s="141">
        <f t="shared" si="23"/>
        <v>0</v>
      </c>
      <c r="C303" s="140">
        <f>IF(($P$9-SUM($C$9:C302))&gt;0,$AA$9,0)</f>
        <v>0</v>
      </c>
      <c r="D303" s="139">
        <f>IF(($P$10-SUM($D$9:D302))&gt;0,$AA$10,0)</f>
        <v>0</v>
      </c>
      <c r="E303" s="138">
        <f>IF(P$13&gt;1,"未定",ROUND(((P$9-SUM(C$9:C302))*P$14/100)/12,0))</f>
        <v>0</v>
      </c>
      <c r="F303" s="137">
        <f t="shared" si="22"/>
        <v>0</v>
      </c>
      <c r="G303" s="423"/>
      <c r="H303" s="424"/>
      <c r="I303" s="134"/>
      <c r="J303" s="134"/>
      <c r="K303" s="134"/>
      <c r="L303" s="134"/>
      <c r="M303" s="133">
        <f t="shared" si="24"/>
        <v>0</v>
      </c>
      <c r="N303" s="113"/>
      <c r="X303" s="109"/>
      <c r="Y303" s="109"/>
      <c r="Z303" s="109"/>
      <c r="AA303" s="108"/>
    </row>
    <row r="304" spans="1:27" s="105" customFormat="1" ht="18" customHeight="1" x14ac:dyDescent="0.15">
      <c r="A304" s="142">
        <f t="shared" si="25"/>
        <v>0</v>
      </c>
      <c r="B304" s="141">
        <f t="shared" si="23"/>
        <v>0</v>
      </c>
      <c r="C304" s="140">
        <f>IF(($P$9-SUM($C$9:C303))&gt;0,$AA$9,0)</f>
        <v>0</v>
      </c>
      <c r="D304" s="139">
        <f>IF(($P$10-SUM($D$9:D303))&gt;0,$AA$10,0)</f>
        <v>0</v>
      </c>
      <c r="E304" s="138">
        <f>IF(P$13&gt;1,"未定",ROUND(((P$9-SUM(C$9:C303))*P$14/100)/12,0))</f>
        <v>0</v>
      </c>
      <c r="F304" s="137">
        <f t="shared" si="22"/>
        <v>0</v>
      </c>
      <c r="G304" s="423"/>
      <c r="H304" s="424"/>
      <c r="I304" s="134"/>
      <c r="J304" s="134"/>
      <c r="K304" s="134"/>
      <c r="L304" s="134"/>
      <c r="M304" s="133">
        <f t="shared" si="24"/>
        <v>0</v>
      </c>
      <c r="N304" s="113"/>
      <c r="X304" s="109"/>
      <c r="Y304" s="109"/>
      <c r="Z304" s="109"/>
      <c r="AA304" s="108"/>
    </row>
    <row r="305" spans="1:27" s="105" customFormat="1" ht="18" customHeight="1" x14ac:dyDescent="0.15">
      <c r="A305" s="142">
        <f t="shared" si="25"/>
        <v>0</v>
      </c>
      <c r="B305" s="141">
        <f t="shared" si="23"/>
        <v>0</v>
      </c>
      <c r="C305" s="140">
        <f>IF(($P$9-SUM($C$9:C304))&gt;0,$AA$9,0)</f>
        <v>0</v>
      </c>
      <c r="D305" s="139">
        <f>IF(($P$10-SUM($D$9:D304))&gt;0,$AA$10,0)</f>
        <v>0</v>
      </c>
      <c r="E305" s="138">
        <f>IF(P$13&gt;1,"未定",ROUND(((P$9-SUM(C$9:C304))*P$14/100)/12,0))</f>
        <v>0</v>
      </c>
      <c r="F305" s="137">
        <f t="shared" si="22"/>
        <v>0</v>
      </c>
      <c r="G305" s="423"/>
      <c r="H305" s="424"/>
      <c r="I305" s="134"/>
      <c r="J305" s="134"/>
      <c r="K305" s="134"/>
      <c r="L305" s="134"/>
      <c r="M305" s="133">
        <f t="shared" si="24"/>
        <v>0</v>
      </c>
      <c r="N305" s="113"/>
      <c r="X305" s="109"/>
      <c r="Y305" s="109"/>
      <c r="Z305" s="109"/>
      <c r="AA305" s="108"/>
    </row>
    <row r="306" spans="1:27" s="105" customFormat="1" ht="18" customHeight="1" x14ac:dyDescent="0.15">
      <c r="A306" s="142">
        <f t="shared" si="25"/>
        <v>0</v>
      </c>
      <c r="B306" s="141">
        <f t="shared" si="23"/>
        <v>0</v>
      </c>
      <c r="C306" s="140">
        <f>IF(($P$9-SUM($C$9:C305))&gt;0,$AA$9,0)</f>
        <v>0</v>
      </c>
      <c r="D306" s="139">
        <f>IF(($P$10-SUM($D$9:D305))&gt;0,$AA$10,0)</f>
        <v>0</v>
      </c>
      <c r="E306" s="138">
        <f>IF(P$13&gt;1,"未定",ROUND(((P$9-SUM(C$9:C305))*P$14/100)/12,0))</f>
        <v>0</v>
      </c>
      <c r="F306" s="137">
        <f t="shared" si="22"/>
        <v>0</v>
      </c>
      <c r="G306" s="144" t="s">
        <v>122</v>
      </c>
      <c r="H306" s="143">
        <f>IF(P$13&gt;1,"未定",SUM(F297:F308))</f>
        <v>0</v>
      </c>
      <c r="I306" s="134"/>
      <c r="J306" s="134"/>
      <c r="K306" s="134"/>
      <c r="L306" s="134"/>
      <c r="M306" s="133">
        <f t="shared" si="24"/>
        <v>0</v>
      </c>
      <c r="N306" s="113"/>
      <c r="X306" s="109"/>
      <c r="Y306" s="109"/>
      <c r="Z306" s="109"/>
      <c r="AA306" s="108"/>
    </row>
    <row r="307" spans="1:27" s="105" customFormat="1" ht="18" customHeight="1" x14ac:dyDescent="0.15">
      <c r="A307" s="142">
        <f t="shared" si="25"/>
        <v>0</v>
      </c>
      <c r="B307" s="141">
        <f t="shared" si="23"/>
        <v>0</v>
      </c>
      <c r="C307" s="140">
        <f>IF(($P$9-SUM($C$9:C306))&gt;0,$AA$9,0)</f>
        <v>0</v>
      </c>
      <c r="D307" s="139">
        <f>IF(($P$10-SUM($D$9:D306))&gt;0,$AA$10,0)</f>
        <v>0</v>
      </c>
      <c r="E307" s="138">
        <f>IF(P$13&gt;1,"未定",ROUND(((P$9-SUM(C$9:C306))*P$14/100)/12,0))</f>
        <v>0</v>
      </c>
      <c r="F307" s="137">
        <f t="shared" si="22"/>
        <v>0</v>
      </c>
      <c r="G307" s="136" t="s">
        <v>121</v>
      </c>
      <c r="H307" s="135">
        <f>SUM(B297:B308)</f>
        <v>0</v>
      </c>
      <c r="I307" s="134"/>
      <c r="J307" s="134"/>
      <c r="K307" s="134"/>
      <c r="L307" s="134"/>
      <c r="M307" s="133">
        <f t="shared" si="24"/>
        <v>0</v>
      </c>
      <c r="N307" s="113"/>
      <c r="X307" s="109"/>
      <c r="Y307" s="109"/>
      <c r="Z307" s="109"/>
      <c r="AA307" s="108"/>
    </row>
    <row r="308" spans="1:27" s="105" customFormat="1" ht="18" customHeight="1" x14ac:dyDescent="0.15">
      <c r="A308" s="132">
        <f t="shared" si="25"/>
        <v>0</v>
      </c>
      <c r="B308" s="131">
        <f t="shared" si="23"/>
        <v>0</v>
      </c>
      <c r="C308" s="130">
        <f>IF(($P$9-SUM($C$9:C307))&gt;0,$AA$9,0)</f>
        <v>0</v>
      </c>
      <c r="D308" s="129">
        <f>IF(($P$10-SUM($D$9:D307))&gt;0,$AA$10,0)</f>
        <v>0</v>
      </c>
      <c r="E308" s="128">
        <f>IF(P$13&gt;1,"未定",ROUND(((P$9-SUM(C$9:C307))*P$14/100)/12,0))</f>
        <v>0</v>
      </c>
      <c r="F308" s="127">
        <f t="shared" si="22"/>
        <v>0</v>
      </c>
      <c r="G308" s="126" t="s">
        <v>120</v>
      </c>
      <c r="H308" s="125">
        <f>IF(P$13&gt;1,"未定",SUM(E297:E308))</f>
        <v>0</v>
      </c>
      <c r="I308" s="124"/>
      <c r="J308" s="124"/>
      <c r="K308" s="124"/>
      <c r="L308" s="124"/>
      <c r="M308" s="123">
        <f t="shared" si="24"/>
        <v>0</v>
      </c>
      <c r="N308" s="113"/>
      <c r="X308" s="109"/>
      <c r="Y308" s="109"/>
      <c r="Z308" s="109"/>
      <c r="AA308" s="108"/>
    </row>
    <row r="309" spans="1:27" s="105" customFormat="1" ht="18" customHeight="1" x14ac:dyDescent="0.15">
      <c r="A309" s="152">
        <f t="shared" si="25"/>
        <v>0</v>
      </c>
      <c r="B309" s="151">
        <f t="shared" si="23"/>
        <v>0</v>
      </c>
      <c r="C309" s="150">
        <f>IF(($P$9-SUM($C$9:C308))&gt;0,$AA$9,0)</f>
        <v>0</v>
      </c>
      <c r="D309" s="149">
        <f>IF(($P$10-SUM($D$9:D308))&gt;0,$AA$10,0)</f>
        <v>0</v>
      </c>
      <c r="E309" s="148">
        <f>IF(P$13&gt;1,"未定",ROUND(((P$9-SUM(C$9:C308))*P$14/100)/12,0))</f>
        <v>0</v>
      </c>
      <c r="F309" s="147">
        <f t="shared" si="22"/>
        <v>0</v>
      </c>
      <c r="G309" s="421" t="s">
        <v>136</v>
      </c>
      <c r="H309" s="422"/>
      <c r="I309" s="146"/>
      <c r="J309" s="146"/>
      <c r="K309" s="146"/>
      <c r="L309" s="146"/>
      <c r="M309" s="145">
        <f t="shared" si="24"/>
        <v>0</v>
      </c>
      <c r="N309" s="113"/>
      <c r="X309" s="109"/>
      <c r="Y309" s="109"/>
      <c r="Z309" s="109"/>
      <c r="AA309" s="108"/>
    </row>
    <row r="310" spans="1:27" s="105" customFormat="1" ht="18" customHeight="1" x14ac:dyDescent="0.15">
      <c r="A310" s="142">
        <f t="shared" si="25"/>
        <v>0</v>
      </c>
      <c r="B310" s="141">
        <f t="shared" si="23"/>
        <v>0</v>
      </c>
      <c r="C310" s="140">
        <f>IF(($P$9-SUM($C$9:C309))&gt;0,$AA$9,0)</f>
        <v>0</v>
      </c>
      <c r="D310" s="139">
        <f>IF(($P$10-SUM($D$9:D309))&gt;0,$AA$10,0)</f>
        <v>0</v>
      </c>
      <c r="E310" s="138">
        <f>IF(P$13&gt;1,"未定",ROUND(((P$9-SUM(C$9:C309))*P$14/100)/12,0))</f>
        <v>0</v>
      </c>
      <c r="F310" s="137">
        <f t="shared" si="22"/>
        <v>0</v>
      </c>
      <c r="G310" s="423"/>
      <c r="H310" s="424"/>
      <c r="I310" s="134"/>
      <c r="J310" s="134"/>
      <c r="K310" s="134"/>
      <c r="L310" s="134"/>
      <c r="M310" s="133">
        <f t="shared" si="24"/>
        <v>0</v>
      </c>
      <c r="N310" s="113"/>
      <c r="X310" s="109"/>
      <c r="Y310" s="109"/>
      <c r="Z310" s="109"/>
      <c r="AA310" s="108"/>
    </row>
    <row r="311" spans="1:27" s="105" customFormat="1" ht="18" customHeight="1" x14ac:dyDescent="0.15">
      <c r="A311" s="142">
        <f t="shared" si="25"/>
        <v>0</v>
      </c>
      <c r="B311" s="141">
        <f t="shared" si="23"/>
        <v>0</v>
      </c>
      <c r="C311" s="140">
        <f>IF(($P$9-SUM($C$9:C310))&gt;0,$AA$9,0)</f>
        <v>0</v>
      </c>
      <c r="D311" s="139">
        <f>IF(($P$10-SUM($D$9:D310))&gt;0,$AA$10,0)</f>
        <v>0</v>
      </c>
      <c r="E311" s="138">
        <f>IF(P$13&gt;1,"未定",ROUND(((P$9-SUM(C$9:C310))*P$14/100)/12,0))</f>
        <v>0</v>
      </c>
      <c r="F311" s="137">
        <f t="shared" si="22"/>
        <v>0</v>
      </c>
      <c r="G311" s="423"/>
      <c r="H311" s="424"/>
      <c r="I311" s="134"/>
      <c r="J311" s="134"/>
      <c r="K311" s="134"/>
      <c r="L311" s="134"/>
      <c r="M311" s="133">
        <f t="shared" si="24"/>
        <v>0</v>
      </c>
      <c r="N311" s="113"/>
      <c r="X311" s="109"/>
      <c r="Y311" s="109"/>
      <c r="Z311" s="109"/>
      <c r="AA311" s="108"/>
    </row>
    <row r="312" spans="1:27" s="105" customFormat="1" ht="18" customHeight="1" x14ac:dyDescent="0.15">
      <c r="A312" s="142">
        <f t="shared" si="25"/>
        <v>0</v>
      </c>
      <c r="B312" s="141">
        <f t="shared" si="23"/>
        <v>0</v>
      </c>
      <c r="C312" s="140">
        <f>IF(($P$9-SUM($C$9:C311))&gt;0,$AA$9,0)</f>
        <v>0</v>
      </c>
      <c r="D312" s="139">
        <f>IF(($P$10-SUM($D$9:D311))&gt;0,$AA$10,0)</f>
        <v>0</v>
      </c>
      <c r="E312" s="138">
        <f>IF(P$13&gt;1,"未定",ROUND(((P$9-SUM(C$9:C311))*P$14/100)/12,0))</f>
        <v>0</v>
      </c>
      <c r="F312" s="137">
        <f t="shared" si="22"/>
        <v>0</v>
      </c>
      <c r="G312" s="423"/>
      <c r="H312" s="424"/>
      <c r="I312" s="134"/>
      <c r="J312" s="134"/>
      <c r="K312" s="134"/>
      <c r="L312" s="134"/>
      <c r="M312" s="133">
        <f t="shared" si="24"/>
        <v>0</v>
      </c>
      <c r="N312" s="113"/>
      <c r="X312" s="109"/>
      <c r="Y312" s="109"/>
      <c r="Z312" s="109"/>
      <c r="AA312" s="108"/>
    </row>
    <row r="313" spans="1:27" s="105" customFormat="1" ht="18" customHeight="1" x14ac:dyDescent="0.15">
      <c r="A313" s="142">
        <f t="shared" si="25"/>
        <v>0</v>
      </c>
      <c r="B313" s="141">
        <f t="shared" si="23"/>
        <v>0</v>
      </c>
      <c r="C313" s="140">
        <f>IF(($P$9-SUM($C$9:C312))&gt;0,$AA$9,0)</f>
        <v>0</v>
      </c>
      <c r="D313" s="139">
        <f>IF(($P$10-SUM($D$9:D312))&gt;0,$AA$10,0)</f>
        <v>0</v>
      </c>
      <c r="E313" s="138">
        <f>IF(P$13&gt;1,"未定",ROUND(((P$9-SUM(C$9:C312))*P$14/100)/12,0))</f>
        <v>0</v>
      </c>
      <c r="F313" s="137">
        <f t="shared" si="22"/>
        <v>0</v>
      </c>
      <c r="G313" s="423"/>
      <c r="H313" s="424"/>
      <c r="I313" s="134"/>
      <c r="J313" s="134"/>
      <c r="K313" s="134"/>
      <c r="L313" s="134"/>
      <c r="M313" s="133">
        <f t="shared" si="24"/>
        <v>0</v>
      </c>
      <c r="N313" s="113"/>
      <c r="X313" s="109"/>
      <c r="Y313" s="109"/>
      <c r="Z313" s="109"/>
      <c r="AA313" s="108"/>
    </row>
    <row r="314" spans="1:27" s="105" customFormat="1" ht="18" customHeight="1" x14ac:dyDescent="0.15">
      <c r="A314" s="142">
        <f t="shared" si="25"/>
        <v>0</v>
      </c>
      <c r="B314" s="141">
        <f t="shared" si="23"/>
        <v>0</v>
      </c>
      <c r="C314" s="140">
        <f>IF(($P$9-SUM($C$9:C313))&gt;0,$AA$9,0)</f>
        <v>0</v>
      </c>
      <c r="D314" s="139">
        <f>IF(($P$10-SUM($D$9:D313))&gt;0,$AA$10,0)</f>
        <v>0</v>
      </c>
      <c r="E314" s="138">
        <f>IF(P$13&gt;1,"未定",ROUND(((P$9-SUM(C$9:C313))*P$14/100)/12,0))</f>
        <v>0</v>
      </c>
      <c r="F314" s="137">
        <f t="shared" si="22"/>
        <v>0</v>
      </c>
      <c r="G314" s="423"/>
      <c r="H314" s="424"/>
      <c r="I314" s="134"/>
      <c r="J314" s="134"/>
      <c r="K314" s="134"/>
      <c r="L314" s="134"/>
      <c r="M314" s="133">
        <f t="shared" si="24"/>
        <v>0</v>
      </c>
      <c r="N314" s="113"/>
      <c r="X314" s="109"/>
      <c r="Y314" s="109"/>
      <c r="Z314" s="109"/>
      <c r="AA314" s="108"/>
    </row>
    <row r="315" spans="1:27" s="105" customFormat="1" ht="18" customHeight="1" x14ac:dyDescent="0.15">
      <c r="A315" s="142">
        <f t="shared" si="25"/>
        <v>0</v>
      </c>
      <c r="B315" s="141">
        <f t="shared" si="23"/>
        <v>0</v>
      </c>
      <c r="C315" s="140">
        <f>IF(($P$9-SUM($C$9:C314))&gt;0,$AA$9,0)</f>
        <v>0</v>
      </c>
      <c r="D315" s="139">
        <f>IF(($P$10-SUM($D$9:D314))&gt;0,$AA$10,0)</f>
        <v>0</v>
      </c>
      <c r="E315" s="138">
        <f>IF(P$13&gt;1,"未定",ROUND(((P$9-SUM(C$9:C314))*P$14/100)/12,0))</f>
        <v>0</v>
      </c>
      <c r="F315" s="137">
        <f t="shared" si="22"/>
        <v>0</v>
      </c>
      <c r="G315" s="423"/>
      <c r="H315" s="424"/>
      <c r="I315" s="134"/>
      <c r="J315" s="134"/>
      <c r="K315" s="134"/>
      <c r="L315" s="134"/>
      <c r="M315" s="133">
        <f t="shared" si="24"/>
        <v>0</v>
      </c>
      <c r="N315" s="113"/>
      <c r="X315" s="109"/>
      <c r="Y315" s="109"/>
      <c r="Z315" s="109"/>
      <c r="AA315" s="108"/>
    </row>
    <row r="316" spans="1:27" s="105" customFormat="1" ht="18" customHeight="1" x14ac:dyDescent="0.15">
      <c r="A316" s="142">
        <f t="shared" si="25"/>
        <v>0</v>
      </c>
      <c r="B316" s="141">
        <f t="shared" si="23"/>
        <v>0</v>
      </c>
      <c r="C316" s="140">
        <f>IF(($P$9-SUM($C$9:C315))&gt;0,$AA$9,0)</f>
        <v>0</v>
      </c>
      <c r="D316" s="139">
        <f>IF(($P$10-SUM($D$9:D315))&gt;0,$AA$10,0)</f>
        <v>0</v>
      </c>
      <c r="E316" s="138">
        <f>IF(P$13&gt;1,"未定",ROUND(((P$9-SUM(C$9:C315))*P$14/100)/12,0))</f>
        <v>0</v>
      </c>
      <c r="F316" s="137">
        <f t="shared" si="22"/>
        <v>0</v>
      </c>
      <c r="G316" s="423"/>
      <c r="H316" s="424"/>
      <c r="I316" s="134"/>
      <c r="J316" s="134"/>
      <c r="K316" s="134"/>
      <c r="L316" s="134"/>
      <c r="M316" s="133">
        <f t="shared" si="24"/>
        <v>0</v>
      </c>
      <c r="N316" s="113"/>
      <c r="X316" s="109"/>
      <c r="Y316" s="109"/>
      <c r="Z316" s="109"/>
      <c r="AA316" s="108"/>
    </row>
    <row r="317" spans="1:27" s="105" customFormat="1" ht="18" customHeight="1" x14ac:dyDescent="0.15">
      <c r="A317" s="142">
        <f t="shared" si="25"/>
        <v>0</v>
      </c>
      <c r="B317" s="141">
        <f t="shared" si="23"/>
        <v>0</v>
      </c>
      <c r="C317" s="140">
        <f>IF(($P$9-SUM($C$9:C316))&gt;0,$AA$9,0)</f>
        <v>0</v>
      </c>
      <c r="D317" s="139">
        <f>IF(($P$10-SUM($D$9:D316))&gt;0,$AA$10,0)</f>
        <v>0</v>
      </c>
      <c r="E317" s="138">
        <f>IF(P$13&gt;1,"未定",ROUND(((P$9-SUM(C$9:C316))*P$14/100)/12,0))</f>
        <v>0</v>
      </c>
      <c r="F317" s="137">
        <f t="shared" si="22"/>
        <v>0</v>
      </c>
      <c r="G317" s="423"/>
      <c r="H317" s="424"/>
      <c r="I317" s="134"/>
      <c r="J317" s="134"/>
      <c r="K317" s="134"/>
      <c r="L317" s="134"/>
      <c r="M317" s="133">
        <f t="shared" si="24"/>
        <v>0</v>
      </c>
      <c r="N317" s="113"/>
      <c r="X317" s="109"/>
      <c r="Y317" s="109"/>
      <c r="Z317" s="109"/>
      <c r="AA317" s="108"/>
    </row>
    <row r="318" spans="1:27" s="105" customFormat="1" ht="18" customHeight="1" x14ac:dyDescent="0.15">
      <c r="A318" s="142">
        <f t="shared" si="25"/>
        <v>0</v>
      </c>
      <c r="B318" s="141">
        <f t="shared" si="23"/>
        <v>0</v>
      </c>
      <c r="C318" s="140">
        <f>IF(($P$9-SUM($C$9:C317))&gt;0,$AA$9,0)</f>
        <v>0</v>
      </c>
      <c r="D318" s="139">
        <f>IF(($P$10-SUM($D$9:D317))&gt;0,$AA$10,0)</f>
        <v>0</v>
      </c>
      <c r="E318" s="138">
        <f>IF(P$13&gt;1,"未定",ROUND(((P$9-SUM(C$9:C317))*P$14/100)/12,0))</f>
        <v>0</v>
      </c>
      <c r="F318" s="137">
        <f t="shared" si="22"/>
        <v>0</v>
      </c>
      <c r="G318" s="144" t="s">
        <v>122</v>
      </c>
      <c r="H318" s="143">
        <f>IF(P$13&gt;1,"未定",SUM(F309:F320))</f>
        <v>0</v>
      </c>
      <c r="I318" s="134"/>
      <c r="J318" s="134"/>
      <c r="K318" s="134"/>
      <c r="L318" s="134"/>
      <c r="M318" s="133">
        <f t="shared" si="24"/>
        <v>0</v>
      </c>
      <c r="N318" s="113"/>
      <c r="X318" s="109"/>
      <c r="Y318" s="109"/>
      <c r="Z318" s="109"/>
      <c r="AA318" s="108"/>
    </row>
    <row r="319" spans="1:27" s="105" customFormat="1" ht="18" customHeight="1" x14ac:dyDescent="0.15">
      <c r="A319" s="142">
        <f t="shared" si="25"/>
        <v>0</v>
      </c>
      <c r="B319" s="141">
        <f t="shared" si="23"/>
        <v>0</v>
      </c>
      <c r="C319" s="140">
        <f>IF(($P$9-SUM($C$9:C318))&gt;0,$AA$9,0)</f>
        <v>0</v>
      </c>
      <c r="D319" s="139">
        <f>IF(($P$10-SUM($D$9:D318))&gt;0,$AA$10,0)</f>
        <v>0</v>
      </c>
      <c r="E319" s="138">
        <f>IF(P$13&gt;1,"未定",ROUND(((P$9-SUM(C$9:C318))*P$14/100)/12,0))</f>
        <v>0</v>
      </c>
      <c r="F319" s="137">
        <f t="shared" si="22"/>
        <v>0</v>
      </c>
      <c r="G319" s="136" t="s">
        <v>121</v>
      </c>
      <c r="H319" s="135">
        <f>SUM(B309:B320)</f>
        <v>0</v>
      </c>
      <c r="I319" s="134"/>
      <c r="J319" s="134"/>
      <c r="K319" s="134"/>
      <c r="L319" s="134"/>
      <c r="M319" s="133">
        <f t="shared" si="24"/>
        <v>0</v>
      </c>
      <c r="N319" s="113"/>
      <c r="X319" s="109"/>
      <c r="Y319" s="109"/>
      <c r="Z319" s="109"/>
      <c r="AA319" s="108"/>
    </row>
    <row r="320" spans="1:27" s="105" customFormat="1" ht="18" customHeight="1" x14ac:dyDescent="0.15">
      <c r="A320" s="132">
        <f t="shared" si="25"/>
        <v>0</v>
      </c>
      <c r="B320" s="131">
        <f t="shared" si="23"/>
        <v>0</v>
      </c>
      <c r="C320" s="130">
        <f>IF(($P$9-SUM($C$9:C319))&gt;0,$AA$9,0)</f>
        <v>0</v>
      </c>
      <c r="D320" s="129">
        <f>IF(($P$10-SUM($D$9:D319))&gt;0,$AA$10,0)</f>
        <v>0</v>
      </c>
      <c r="E320" s="128">
        <f>IF(P$13&gt;1,"未定",ROUND(((P$9-SUM(C$9:C319))*P$14/100)/12,0))</f>
        <v>0</v>
      </c>
      <c r="F320" s="127">
        <f t="shared" si="22"/>
        <v>0</v>
      </c>
      <c r="G320" s="126" t="s">
        <v>120</v>
      </c>
      <c r="H320" s="125">
        <f>IF(P$13&gt;1,"未定",SUM(E309:E320))</f>
        <v>0</v>
      </c>
      <c r="I320" s="124"/>
      <c r="J320" s="124"/>
      <c r="K320" s="124"/>
      <c r="L320" s="124"/>
      <c r="M320" s="123">
        <f t="shared" si="24"/>
        <v>0</v>
      </c>
      <c r="N320" s="113"/>
      <c r="X320" s="109"/>
      <c r="Y320" s="109"/>
      <c r="Z320" s="109"/>
      <c r="AA320" s="108"/>
    </row>
    <row r="321" spans="1:27" s="105" customFormat="1" ht="18" customHeight="1" x14ac:dyDescent="0.15">
      <c r="A321" s="152">
        <f t="shared" si="25"/>
        <v>0</v>
      </c>
      <c r="B321" s="151">
        <f t="shared" si="23"/>
        <v>0</v>
      </c>
      <c r="C321" s="150">
        <f>IF(($P$9-SUM($C$9:C320))&gt;0,$AA$9,0)</f>
        <v>0</v>
      </c>
      <c r="D321" s="149">
        <f>IF(($P$10-SUM($D$9:D320))&gt;0,$AA$10,0)</f>
        <v>0</v>
      </c>
      <c r="E321" s="148">
        <f>IF(P$13&gt;1,"未定",ROUND(((P$9-SUM(C$9:C320))*P$14/100)/12,0))</f>
        <v>0</v>
      </c>
      <c r="F321" s="147">
        <f t="shared" ref="F321:F384" si="26">IF(P$13&gt;1,"未定",B321+E321)</f>
        <v>0</v>
      </c>
      <c r="G321" s="421" t="s">
        <v>135</v>
      </c>
      <c r="H321" s="422"/>
      <c r="I321" s="146"/>
      <c r="J321" s="146"/>
      <c r="K321" s="146"/>
      <c r="L321" s="146"/>
      <c r="M321" s="145">
        <f t="shared" si="24"/>
        <v>0</v>
      </c>
      <c r="N321" s="113"/>
      <c r="X321" s="109"/>
      <c r="Y321" s="109"/>
      <c r="Z321" s="109"/>
      <c r="AA321" s="108"/>
    </row>
    <row r="322" spans="1:27" s="105" customFormat="1" ht="18" customHeight="1" x14ac:dyDescent="0.15">
      <c r="A322" s="142">
        <f t="shared" si="25"/>
        <v>0</v>
      </c>
      <c r="B322" s="141">
        <f t="shared" si="23"/>
        <v>0</v>
      </c>
      <c r="C322" s="140">
        <f>IF(($P$9-SUM($C$9:C321))&gt;0,$AA$9,0)</f>
        <v>0</v>
      </c>
      <c r="D322" s="139">
        <f>IF(($P$10-SUM($D$9:D321))&gt;0,$AA$10,0)</f>
        <v>0</v>
      </c>
      <c r="E322" s="138">
        <f>IF(P$13&gt;1,"未定",ROUND(((P$9-SUM(C$9:C321))*P$14/100)/12,0))</f>
        <v>0</v>
      </c>
      <c r="F322" s="137">
        <f t="shared" si="26"/>
        <v>0</v>
      </c>
      <c r="G322" s="423"/>
      <c r="H322" s="424"/>
      <c r="I322" s="134"/>
      <c r="J322" s="134"/>
      <c r="K322" s="134"/>
      <c r="L322" s="134"/>
      <c r="M322" s="133">
        <f t="shared" si="24"/>
        <v>0</v>
      </c>
      <c r="N322" s="113"/>
      <c r="X322" s="109"/>
      <c r="Y322" s="109"/>
      <c r="Z322" s="109"/>
      <c r="AA322" s="108"/>
    </row>
    <row r="323" spans="1:27" s="105" customFormat="1" ht="18" customHeight="1" x14ac:dyDescent="0.15">
      <c r="A323" s="142">
        <f t="shared" si="25"/>
        <v>0</v>
      </c>
      <c r="B323" s="141">
        <f t="shared" si="23"/>
        <v>0</v>
      </c>
      <c r="C323" s="140">
        <f>IF(($P$9-SUM($C$9:C322))&gt;0,$AA$9,0)</f>
        <v>0</v>
      </c>
      <c r="D323" s="139">
        <f>IF(($P$10-SUM($D$9:D322))&gt;0,$AA$10,0)</f>
        <v>0</v>
      </c>
      <c r="E323" s="138">
        <f>IF(P$13&gt;1,"未定",ROUND(((P$9-SUM(C$9:C322))*P$14/100)/12,0))</f>
        <v>0</v>
      </c>
      <c r="F323" s="137">
        <f t="shared" si="26"/>
        <v>0</v>
      </c>
      <c r="G323" s="423"/>
      <c r="H323" s="424"/>
      <c r="I323" s="134"/>
      <c r="J323" s="134"/>
      <c r="K323" s="134"/>
      <c r="L323" s="134"/>
      <c r="M323" s="133">
        <f t="shared" si="24"/>
        <v>0</v>
      </c>
      <c r="N323" s="113"/>
      <c r="X323" s="109"/>
      <c r="Y323" s="109"/>
      <c r="Z323" s="109"/>
      <c r="AA323" s="108"/>
    </row>
    <row r="324" spans="1:27" s="105" customFormat="1" ht="18" customHeight="1" x14ac:dyDescent="0.15">
      <c r="A324" s="142">
        <f t="shared" si="25"/>
        <v>0</v>
      </c>
      <c r="B324" s="141">
        <f t="shared" si="23"/>
        <v>0</v>
      </c>
      <c r="C324" s="140">
        <f>IF(($P$9-SUM($C$9:C323))&gt;0,$AA$9,0)</f>
        <v>0</v>
      </c>
      <c r="D324" s="139">
        <f>IF(($P$10-SUM($D$9:D323))&gt;0,$AA$10,0)</f>
        <v>0</v>
      </c>
      <c r="E324" s="138">
        <f>IF(P$13&gt;1,"未定",ROUND(((P$9-SUM(C$9:C323))*P$14/100)/12,0))</f>
        <v>0</v>
      </c>
      <c r="F324" s="137">
        <f t="shared" si="26"/>
        <v>0</v>
      </c>
      <c r="G324" s="423"/>
      <c r="H324" s="424"/>
      <c r="I324" s="134"/>
      <c r="J324" s="134"/>
      <c r="K324" s="134"/>
      <c r="L324" s="134"/>
      <c r="M324" s="133">
        <f t="shared" si="24"/>
        <v>0</v>
      </c>
      <c r="N324" s="113"/>
      <c r="X324" s="109"/>
      <c r="Y324" s="109"/>
      <c r="Z324" s="109"/>
      <c r="AA324" s="108"/>
    </row>
    <row r="325" spans="1:27" s="105" customFormat="1" ht="18" customHeight="1" x14ac:dyDescent="0.15">
      <c r="A325" s="142">
        <f t="shared" si="25"/>
        <v>0</v>
      </c>
      <c r="B325" s="141">
        <f t="shared" si="23"/>
        <v>0</v>
      </c>
      <c r="C325" s="140">
        <f>IF(($P$9-SUM($C$9:C324))&gt;0,$AA$9,0)</f>
        <v>0</v>
      </c>
      <c r="D325" s="139">
        <f>IF(($P$10-SUM($D$9:D324))&gt;0,$AA$10,0)</f>
        <v>0</v>
      </c>
      <c r="E325" s="138">
        <f>IF(P$13&gt;1,"未定",ROUND(((P$9-SUM(C$9:C324))*P$14/100)/12,0))</f>
        <v>0</v>
      </c>
      <c r="F325" s="137">
        <f t="shared" si="26"/>
        <v>0</v>
      </c>
      <c r="G325" s="423"/>
      <c r="H325" s="424"/>
      <c r="I325" s="134"/>
      <c r="J325" s="134"/>
      <c r="K325" s="134"/>
      <c r="L325" s="134"/>
      <c r="M325" s="133">
        <f t="shared" si="24"/>
        <v>0</v>
      </c>
      <c r="N325" s="113"/>
      <c r="X325" s="109"/>
      <c r="Y325" s="109"/>
      <c r="Z325" s="109"/>
      <c r="AA325" s="108"/>
    </row>
    <row r="326" spans="1:27" s="105" customFormat="1" ht="18" customHeight="1" x14ac:dyDescent="0.15">
      <c r="A326" s="142">
        <f t="shared" si="25"/>
        <v>0</v>
      </c>
      <c r="B326" s="141">
        <f t="shared" si="23"/>
        <v>0</v>
      </c>
      <c r="C326" s="140">
        <f>IF(($P$9-SUM($C$9:C325))&gt;0,$AA$9,0)</f>
        <v>0</v>
      </c>
      <c r="D326" s="139">
        <f>IF(($P$10-SUM($D$9:D325))&gt;0,$AA$10,0)</f>
        <v>0</v>
      </c>
      <c r="E326" s="138">
        <f>IF(P$13&gt;1,"未定",ROUND(((P$9-SUM(C$9:C325))*P$14/100)/12,0))</f>
        <v>0</v>
      </c>
      <c r="F326" s="137">
        <f t="shared" si="26"/>
        <v>0</v>
      </c>
      <c r="G326" s="423"/>
      <c r="H326" s="424"/>
      <c r="I326" s="134"/>
      <c r="J326" s="134"/>
      <c r="K326" s="134"/>
      <c r="L326" s="134"/>
      <c r="M326" s="133">
        <f t="shared" si="24"/>
        <v>0</v>
      </c>
      <c r="N326" s="113"/>
      <c r="X326" s="109"/>
      <c r="Y326" s="109"/>
      <c r="Z326" s="109"/>
      <c r="AA326" s="108"/>
    </row>
    <row r="327" spans="1:27" s="105" customFormat="1" ht="18" customHeight="1" x14ac:dyDescent="0.15">
      <c r="A327" s="142">
        <f t="shared" si="25"/>
        <v>0</v>
      </c>
      <c r="B327" s="141">
        <f t="shared" si="23"/>
        <v>0</v>
      </c>
      <c r="C327" s="140">
        <f>IF(($P$9-SUM($C$9:C326))&gt;0,$AA$9,0)</f>
        <v>0</v>
      </c>
      <c r="D327" s="139">
        <f>IF(($P$10-SUM($D$9:D326))&gt;0,$AA$10,0)</f>
        <v>0</v>
      </c>
      <c r="E327" s="138">
        <f>IF(P$13&gt;1,"未定",ROUND(((P$9-SUM(C$9:C326))*P$14/100)/12,0))</f>
        <v>0</v>
      </c>
      <c r="F327" s="137">
        <f t="shared" si="26"/>
        <v>0</v>
      </c>
      <c r="G327" s="423"/>
      <c r="H327" s="424"/>
      <c r="I327" s="134"/>
      <c r="J327" s="134"/>
      <c r="K327" s="134"/>
      <c r="L327" s="134"/>
      <c r="M327" s="133">
        <f t="shared" si="24"/>
        <v>0</v>
      </c>
      <c r="N327" s="113"/>
      <c r="X327" s="109"/>
      <c r="Y327" s="109"/>
      <c r="Z327" s="109"/>
      <c r="AA327" s="108"/>
    </row>
    <row r="328" spans="1:27" s="105" customFormat="1" ht="18" customHeight="1" x14ac:dyDescent="0.15">
      <c r="A328" s="142">
        <f t="shared" si="25"/>
        <v>0</v>
      </c>
      <c r="B328" s="141">
        <f t="shared" si="23"/>
        <v>0</v>
      </c>
      <c r="C328" s="140">
        <f>IF(($P$9-SUM($C$9:C327))&gt;0,$AA$9,0)</f>
        <v>0</v>
      </c>
      <c r="D328" s="139">
        <f>IF(($P$10-SUM($D$9:D327))&gt;0,$AA$10,0)</f>
        <v>0</v>
      </c>
      <c r="E328" s="138">
        <f>IF(P$13&gt;1,"未定",ROUND(((P$9-SUM(C$9:C327))*P$14/100)/12,0))</f>
        <v>0</v>
      </c>
      <c r="F328" s="137">
        <f t="shared" si="26"/>
        <v>0</v>
      </c>
      <c r="G328" s="423"/>
      <c r="H328" s="424"/>
      <c r="I328" s="134"/>
      <c r="J328" s="134"/>
      <c r="K328" s="134"/>
      <c r="L328" s="134"/>
      <c r="M328" s="133">
        <f t="shared" si="24"/>
        <v>0</v>
      </c>
      <c r="N328" s="113"/>
      <c r="X328" s="109"/>
      <c r="Y328" s="109"/>
      <c r="Z328" s="109"/>
      <c r="AA328" s="108"/>
    </row>
    <row r="329" spans="1:27" s="105" customFormat="1" ht="18" customHeight="1" x14ac:dyDescent="0.15">
      <c r="A329" s="142">
        <f t="shared" si="25"/>
        <v>0</v>
      </c>
      <c r="B329" s="141">
        <f t="shared" ref="B329:B392" si="27">SUM(C329:D329)</f>
        <v>0</v>
      </c>
      <c r="C329" s="140">
        <f>IF(($P$9-SUM($C$9:C328))&gt;0,$AA$9,0)</f>
        <v>0</v>
      </c>
      <c r="D329" s="139">
        <f>IF(($P$10-SUM($D$9:D328))&gt;0,$AA$10,0)</f>
        <v>0</v>
      </c>
      <c r="E329" s="138">
        <f>IF(P$13&gt;1,"未定",ROUND(((P$9-SUM(C$9:C328))*P$14/100)/12,0))</f>
        <v>0</v>
      </c>
      <c r="F329" s="137">
        <f t="shared" si="26"/>
        <v>0</v>
      </c>
      <c r="G329" s="423"/>
      <c r="H329" s="424"/>
      <c r="I329" s="134"/>
      <c r="J329" s="134"/>
      <c r="K329" s="134"/>
      <c r="L329" s="134"/>
      <c r="M329" s="133">
        <f t="shared" ref="M329:M392" si="28">SUM(I329:L329)</f>
        <v>0</v>
      </c>
      <c r="N329" s="113"/>
      <c r="X329" s="109"/>
      <c r="Y329" s="109"/>
      <c r="Z329" s="109"/>
      <c r="AA329" s="108"/>
    </row>
    <row r="330" spans="1:27" s="105" customFormat="1" ht="18" customHeight="1" x14ac:dyDescent="0.15">
      <c r="A330" s="142">
        <f t="shared" ref="A330:A393" si="29">IF(F330&gt;0,A329+1,0)</f>
        <v>0</v>
      </c>
      <c r="B330" s="141">
        <f t="shared" si="27"/>
        <v>0</v>
      </c>
      <c r="C330" s="140">
        <f>IF(($P$9-SUM($C$9:C329))&gt;0,$AA$9,0)</f>
        <v>0</v>
      </c>
      <c r="D330" s="139">
        <f>IF(($P$10-SUM($D$9:D329))&gt;0,$AA$10,0)</f>
        <v>0</v>
      </c>
      <c r="E330" s="138">
        <f>IF(P$13&gt;1,"未定",ROUND(((P$9-SUM(C$9:C329))*P$14/100)/12,0))</f>
        <v>0</v>
      </c>
      <c r="F330" s="137">
        <f t="shared" si="26"/>
        <v>0</v>
      </c>
      <c r="G330" s="144" t="s">
        <v>122</v>
      </c>
      <c r="H330" s="143">
        <f>IF(P$13&gt;1,"未定",SUM(F321:F332))</f>
        <v>0</v>
      </c>
      <c r="I330" s="134"/>
      <c r="J330" s="134"/>
      <c r="K330" s="134"/>
      <c r="L330" s="134"/>
      <c r="M330" s="133">
        <f t="shared" si="28"/>
        <v>0</v>
      </c>
      <c r="N330" s="113"/>
      <c r="X330" s="109"/>
      <c r="Y330" s="109"/>
      <c r="Z330" s="109"/>
      <c r="AA330" s="108"/>
    </row>
    <row r="331" spans="1:27" s="105" customFormat="1" ht="18" customHeight="1" x14ac:dyDescent="0.15">
      <c r="A331" s="142">
        <f t="shared" si="29"/>
        <v>0</v>
      </c>
      <c r="B331" s="141">
        <f t="shared" si="27"/>
        <v>0</v>
      </c>
      <c r="C331" s="140">
        <f>IF(($P$9-SUM($C$9:C330))&gt;0,$AA$9,0)</f>
        <v>0</v>
      </c>
      <c r="D331" s="139">
        <f>IF(($P$10-SUM($D$9:D330))&gt;0,$AA$10,0)</f>
        <v>0</v>
      </c>
      <c r="E331" s="138">
        <f>IF(P$13&gt;1,"未定",ROUND(((P$9-SUM(C$9:C330))*P$14/100)/12,0))</f>
        <v>0</v>
      </c>
      <c r="F331" s="137">
        <f t="shared" si="26"/>
        <v>0</v>
      </c>
      <c r="G331" s="136" t="s">
        <v>121</v>
      </c>
      <c r="H331" s="135">
        <f>SUM(B321:B332)</f>
        <v>0</v>
      </c>
      <c r="I331" s="134"/>
      <c r="J331" s="134"/>
      <c r="K331" s="134"/>
      <c r="L331" s="134"/>
      <c r="M331" s="133">
        <f t="shared" si="28"/>
        <v>0</v>
      </c>
      <c r="N331" s="113"/>
      <c r="X331" s="109"/>
      <c r="Y331" s="109"/>
      <c r="Z331" s="109"/>
      <c r="AA331" s="108"/>
    </row>
    <row r="332" spans="1:27" s="105" customFormat="1" ht="18" customHeight="1" x14ac:dyDescent="0.15">
      <c r="A332" s="132">
        <f t="shared" si="29"/>
        <v>0</v>
      </c>
      <c r="B332" s="131">
        <f t="shared" si="27"/>
        <v>0</v>
      </c>
      <c r="C332" s="130">
        <f>IF(($P$9-SUM($C$9:C331))&gt;0,$AA$9,0)</f>
        <v>0</v>
      </c>
      <c r="D332" s="129">
        <f>IF(($P$10-SUM($D$9:D331))&gt;0,$AA$10,0)</f>
        <v>0</v>
      </c>
      <c r="E332" s="128">
        <f>IF(P$13&gt;1,"未定",ROUND(((P$9-SUM(C$9:C331))*P$14/100)/12,0))</f>
        <v>0</v>
      </c>
      <c r="F332" s="127">
        <f t="shared" si="26"/>
        <v>0</v>
      </c>
      <c r="G332" s="126" t="s">
        <v>120</v>
      </c>
      <c r="H332" s="125">
        <f>IF(P$13&gt;1,"未定",SUM(E321:E332))</f>
        <v>0</v>
      </c>
      <c r="I332" s="124"/>
      <c r="J332" s="124"/>
      <c r="K332" s="124"/>
      <c r="L332" s="124"/>
      <c r="M332" s="123">
        <f t="shared" si="28"/>
        <v>0</v>
      </c>
      <c r="N332" s="113"/>
      <c r="X332" s="109"/>
      <c r="Y332" s="109"/>
      <c r="Z332" s="109"/>
      <c r="AA332" s="108"/>
    </row>
    <row r="333" spans="1:27" s="105" customFormat="1" ht="18" customHeight="1" x14ac:dyDescent="0.15">
      <c r="A333" s="152">
        <f t="shared" si="29"/>
        <v>0</v>
      </c>
      <c r="B333" s="151">
        <f t="shared" si="27"/>
        <v>0</v>
      </c>
      <c r="C333" s="150">
        <f>IF(($P$9-SUM($C$9:C332))&gt;0,$AA$9,0)</f>
        <v>0</v>
      </c>
      <c r="D333" s="149">
        <f>IF(($P$10-SUM($D$9:D332))&gt;0,$AA$10,0)</f>
        <v>0</v>
      </c>
      <c r="E333" s="148">
        <f>IF(P$13&gt;1,"未定",ROUND(((P$9-SUM(C$9:C332))*P$14/100)/12,0))</f>
        <v>0</v>
      </c>
      <c r="F333" s="147">
        <f t="shared" si="26"/>
        <v>0</v>
      </c>
      <c r="G333" s="421" t="s">
        <v>134</v>
      </c>
      <c r="H333" s="422"/>
      <c r="I333" s="146"/>
      <c r="J333" s="146"/>
      <c r="K333" s="146"/>
      <c r="L333" s="146"/>
      <c r="M333" s="145">
        <f t="shared" si="28"/>
        <v>0</v>
      </c>
      <c r="N333" s="113"/>
      <c r="X333" s="109"/>
      <c r="Y333" s="109"/>
      <c r="Z333" s="109"/>
      <c r="AA333" s="108"/>
    </row>
    <row r="334" spans="1:27" s="105" customFormat="1" ht="18" customHeight="1" x14ac:dyDescent="0.15">
      <c r="A334" s="142">
        <f t="shared" si="29"/>
        <v>0</v>
      </c>
      <c r="B334" s="141">
        <f t="shared" si="27"/>
        <v>0</v>
      </c>
      <c r="C334" s="140">
        <f>IF(($P$9-SUM($C$9:C333))&gt;0,$AA$9,0)</f>
        <v>0</v>
      </c>
      <c r="D334" s="139">
        <f>IF(($P$10-SUM($D$9:D333))&gt;0,$AA$10,0)</f>
        <v>0</v>
      </c>
      <c r="E334" s="138">
        <f>IF(P$13&gt;1,"未定",ROUND(((P$9-SUM(C$9:C333))*P$14/100)/12,0))</f>
        <v>0</v>
      </c>
      <c r="F334" s="137">
        <f t="shared" si="26"/>
        <v>0</v>
      </c>
      <c r="G334" s="423"/>
      <c r="H334" s="424"/>
      <c r="I334" s="134"/>
      <c r="J334" s="134"/>
      <c r="K334" s="134"/>
      <c r="L334" s="134"/>
      <c r="M334" s="133">
        <f t="shared" si="28"/>
        <v>0</v>
      </c>
      <c r="N334" s="113"/>
      <c r="X334" s="109"/>
      <c r="Y334" s="109"/>
      <c r="Z334" s="109"/>
      <c r="AA334" s="108"/>
    </row>
    <row r="335" spans="1:27" s="105" customFormat="1" ht="18" customHeight="1" x14ac:dyDescent="0.15">
      <c r="A335" s="142">
        <f t="shared" si="29"/>
        <v>0</v>
      </c>
      <c r="B335" s="141">
        <f t="shared" si="27"/>
        <v>0</v>
      </c>
      <c r="C335" s="140">
        <f>IF(($P$9-SUM($C$9:C334))&gt;0,$AA$9,0)</f>
        <v>0</v>
      </c>
      <c r="D335" s="139">
        <f>IF(($P$10-SUM($D$9:D334))&gt;0,$AA$10,0)</f>
        <v>0</v>
      </c>
      <c r="E335" s="138">
        <f>IF(P$13&gt;1,"未定",ROUND(((P$9-SUM(C$9:C334))*P$14/100)/12,0))</f>
        <v>0</v>
      </c>
      <c r="F335" s="137">
        <f t="shared" si="26"/>
        <v>0</v>
      </c>
      <c r="G335" s="423"/>
      <c r="H335" s="424"/>
      <c r="I335" s="134"/>
      <c r="J335" s="134"/>
      <c r="K335" s="134"/>
      <c r="L335" s="134"/>
      <c r="M335" s="133">
        <f t="shared" si="28"/>
        <v>0</v>
      </c>
      <c r="N335" s="113"/>
      <c r="X335" s="109"/>
      <c r="Y335" s="109"/>
      <c r="Z335" s="109"/>
      <c r="AA335" s="108"/>
    </row>
    <row r="336" spans="1:27" s="105" customFormat="1" ht="18" customHeight="1" x14ac:dyDescent="0.15">
      <c r="A336" s="142">
        <f t="shared" si="29"/>
        <v>0</v>
      </c>
      <c r="B336" s="141">
        <f t="shared" si="27"/>
        <v>0</v>
      </c>
      <c r="C336" s="140">
        <f>IF(($P$9-SUM($C$9:C335))&gt;0,$AA$9,0)</f>
        <v>0</v>
      </c>
      <c r="D336" s="139">
        <f>IF(($P$10-SUM($D$9:D335))&gt;0,$AA$10,0)</f>
        <v>0</v>
      </c>
      <c r="E336" s="138">
        <f>IF(P$13&gt;1,"未定",ROUND(((P$9-SUM(C$9:C335))*P$14/100)/12,0))</f>
        <v>0</v>
      </c>
      <c r="F336" s="137">
        <f t="shared" si="26"/>
        <v>0</v>
      </c>
      <c r="G336" s="423"/>
      <c r="H336" s="424"/>
      <c r="I336" s="134"/>
      <c r="J336" s="134"/>
      <c r="K336" s="134"/>
      <c r="L336" s="134"/>
      <c r="M336" s="133">
        <f t="shared" si="28"/>
        <v>0</v>
      </c>
      <c r="N336" s="113"/>
      <c r="X336" s="109"/>
      <c r="Y336" s="109"/>
      <c r="Z336" s="109"/>
      <c r="AA336" s="108"/>
    </row>
    <row r="337" spans="1:27" s="105" customFormat="1" ht="18" customHeight="1" x14ac:dyDescent="0.15">
      <c r="A337" s="142">
        <f t="shared" si="29"/>
        <v>0</v>
      </c>
      <c r="B337" s="141">
        <f t="shared" si="27"/>
        <v>0</v>
      </c>
      <c r="C337" s="140">
        <f>IF(($P$9-SUM($C$9:C336))&gt;0,$AA$9,0)</f>
        <v>0</v>
      </c>
      <c r="D337" s="139">
        <f>IF(($P$10-SUM($D$9:D336))&gt;0,$AA$10,0)</f>
        <v>0</v>
      </c>
      <c r="E337" s="138">
        <f>IF(P$13&gt;1,"未定",ROUND(((P$9-SUM(C$9:C336))*P$14/100)/12,0))</f>
        <v>0</v>
      </c>
      <c r="F337" s="137">
        <f t="shared" si="26"/>
        <v>0</v>
      </c>
      <c r="G337" s="423"/>
      <c r="H337" s="424"/>
      <c r="I337" s="134"/>
      <c r="J337" s="134"/>
      <c r="K337" s="134"/>
      <c r="L337" s="134"/>
      <c r="M337" s="133">
        <f t="shared" si="28"/>
        <v>0</v>
      </c>
      <c r="N337" s="113"/>
      <c r="X337" s="109"/>
      <c r="Y337" s="109"/>
      <c r="Z337" s="109"/>
      <c r="AA337" s="108"/>
    </row>
    <row r="338" spans="1:27" s="105" customFormat="1" ht="18" customHeight="1" x14ac:dyDescent="0.15">
      <c r="A338" s="142">
        <f t="shared" si="29"/>
        <v>0</v>
      </c>
      <c r="B338" s="141">
        <f t="shared" si="27"/>
        <v>0</v>
      </c>
      <c r="C338" s="140">
        <f>IF(($P$9-SUM($C$9:C337))&gt;0,$AA$9,0)</f>
        <v>0</v>
      </c>
      <c r="D338" s="139">
        <f>IF(($P$10-SUM($D$9:D337))&gt;0,$AA$10,0)</f>
        <v>0</v>
      </c>
      <c r="E338" s="138">
        <f>IF(P$13&gt;1,"未定",ROUND(((P$9-SUM(C$9:C337))*P$14/100)/12,0))</f>
        <v>0</v>
      </c>
      <c r="F338" s="137">
        <f t="shared" si="26"/>
        <v>0</v>
      </c>
      <c r="G338" s="423"/>
      <c r="H338" s="424"/>
      <c r="I338" s="134"/>
      <c r="J338" s="134"/>
      <c r="K338" s="134"/>
      <c r="L338" s="134"/>
      <c r="M338" s="133">
        <f t="shared" si="28"/>
        <v>0</v>
      </c>
      <c r="N338" s="113"/>
      <c r="X338" s="109"/>
      <c r="Y338" s="109"/>
      <c r="Z338" s="109"/>
      <c r="AA338" s="108"/>
    </row>
    <row r="339" spans="1:27" s="105" customFormat="1" ht="18" customHeight="1" x14ac:dyDescent="0.15">
      <c r="A339" s="142">
        <f t="shared" si="29"/>
        <v>0</v>
      </c>
      <c r="B339" s="141">
        <f t="shared" si="27"/>
        <v>0</v>
      </c>
      <c r="C339" s="140">
        <f>IF(($P$9-SUM($C$9:C338))&gt;0,$AA$9,0)</f>
        <v>0</v>
      </c>
      <c r="D339" s="139">
        <f>IF(($P$10-SUM($D$9:D338))&gt;0,$AA$10,0)</f>
        <v>0</v>
      </c>
      <c r="E339" s="138">
        <f>IF(P$13&gt;1,"未定",ROUND(((P$9-SUM(C$9:C338))*P$14/100)/12,0))</f>
        <v>0</v>
      </c>
      <c r="F339" s="137">
        <f t="shared" si="26"/>
        <v>0</v>
      </c>
      <c r="G339" s="423"/>
      <c r="H339" s="424"/>
      <c r="I339" s="134"/>
      <c r="J339" s="134"/>
      <c r="K339" s="134"/>
      <c r="L339" s="134"/>
      <c r="M339" s="133">
        <f t="shared" si="28"/>
        <v>0</v>
      </c>
      <c r="N339" s="113"/>
      <c r="X339" s="109"/>
      <c r="Y339" s="109"/>
      <c r="Z339" s="109"/>
      <c r="AA339" s="108"/>
    </row>
    <row r="340" spans="1:27" s="105" customFormat="1" ht="18" customHeight="1" x14ac:dyDescent="0.15">
      <c r="A340" s="142">
        <f t="shared" si="29"/>
        <v>0</v>
      </c>
      <c r="B340" s="141">
        <f t="shared" si="27"/>
        <v>0</v>
      </c>
      <c r="C340" s="140">
        <f>IF(($P$9-SUM($C$9:C339))&gt;0,$AA$9,0)</f>
        <v>0</v>
      </c>
      <c r="D340" s="139">
        <f>IF(($P$10-SUM($D$9:D339))&gt;0,$AA$10,0)</f>
        <v>0</v>
      </c>
      <c r="E340" s="138">
        <f>IF(P$13&gt;1,"未定",ROUND(((P$9-SUM(C$9:C339))*P$14/100)/12,0))</f>
        <v>0</v>
      </c>
      <c r="F340" s="137">
        <f t="shared" si="26"/>
        <v>0</v>
      </c>
      <c r="G340" s="423"/>
      <c r="H340" s="424"/>
      <c r="I340" s="134"/>
      <c r="J340" s="134"/>
      <c r="K340" s="134"/>
      <c r="L340" s="134"/>
      <c r="M340" s="133">
        <f t="shared" si="28"/>
        <v>0</v>
      </c>
      <c r="N340" s="113"/>
      <c r="X340" s="109"/>
      <c r="Y340" s="109"/>
      <c r="Z340" s="109"/>
      <c r="AA340" s="108"/>
    </row>
    <row r="341" spans="1:27" s="105" customFormat="1" ht="18" customHeight="1" x14ac:dyDescent="0.15">
      <c r="A341" s="142">
        <f t="shared" si="29"/>
        <v>0</v>
      </c>
      <c r="B341" s="141">
        <f t="shared" si="27"/>
        <v>0</v>
      </c>
      <c r="C341" s="140">
        <f>IF(($P$9-SUM($C$9:C340))&gt;0,$AA$9,0)</f>
        <v>0</v>
      </c>
      <c r="D341" s="139">
        <f>IF(($P$10-SUM($D$9:D340))&gt;0,$AA$10,0)</f>
        <v>0</v>
      </c>
      <c r="E341" s="138">
        <f>IF(P$13&gt;1,"未定",ROUND(((P$9-SUM(C$9:C340))*P$14/100)/12,0))</f>
        <v>0</v>
      </c>
      <c r="F341" s="137">
        <f t="shared" si="26"/>
        <v>0</v>
      </c>
      <c r="G341" s="423"/>
      <c r="H341" s="424"/>
      <c r="I341" s="134"/>
      <c r="J341" s="134"/>
      <c r="K341" s="134"/>
      <c r="L341" s="134"/>
      <c r="M341" s="133">
        <f t="shared" si="28"/>
        <v>0</v>
      </c>
      <c r="N341" s="113"/>
      <c r="X341" s="109"/>
      <c r="Y341" s="109"/>
      <c r="Z341" s="109"/>
      <c r="AA341" s="108"/>
    </row>
    <row r="342" spans="1:27" s="105" customFormat="1" ht="18" customHeight="1" x14ac:dyDescent="0.15">
      <c r="A342" s="142">
        <f t="shared" si="29"/>
        <v>0</v>
      </c>
      <c r="B342" s="141">
        <f t="shared" si="27"/>
        <v>0</v>
      </c>
      <c r="C342" s="140">
        <f>IF(($P$9-SUM($C$9:C341))&gt;0,$AA$9,0)</f>
        <v>0</v>
      </c>
      <c r="D342" s="139">
        <f>IF(($P$10-SUM($D$9:D341))&gt;0,$AA$10,0)</f>
        <v>0</v>
      </c>
      <c r="E342" s="138">
        <f>IF(P$13&gt;1,"未定",ROUND(((P$9-SUM(C$9:C341))*P$14/100)/12,0))</f>
        <v>0</v>
      </c>
      <c r="F342" s="137">
        <f t="shared" si="26"/>
        <v>0</v>
      </c>
      <c r="G342" s="144" t="s">
        <v>122</v>
      </c>
      <c r="H342" s="143">
        <f>IF(P$13&gt;1,"未定",SUM(F333:F344))</f>
        <v>0</v>
      </c>
      <c r="I342" s="134"/>
      <c r="J342" s="134"/>
      <c r="K342" s="134"/>
      <c r="L342" s="134"/>
      <c r="M342" s="133">
        <f t="shared" si="28"/>
        <v>0</v>
      </c>
      <c r="N342" s="113"/>
      <c r="X342" s="109"/>
      <c r="Y342" s="109"/>
      <c r="Z342" s="109"/>
      <c r="AA342" s="108"/>
    </row>
    <row r="343" spans="1:27" s="105" customFormat="1" ht="18" customHeight="1" x14ac:dyDescent="0.15">
      <c r="A343" s="142">
        <f t="shared" si="29"/>
        <v>0</v>
      </c>
      <c r="B343" s="141">
        <f t="shared" si="27"/>
        <v>0</v>
      </c>
      <c r="C343" s="140">
        <f>IF(($P$9-SUM($C$9:C342))&gt;0,$AA$9,0)</f>
        <v>0</v>
      </c>
      <c r="D343" s="139">
        <f>IF(($P$10-SUM($D$9:D342))&gt;0,$AA$10,0)</f>
        <v>0</v>
      </c>
      <c r="E343" s="138">
        <f>IF(P$13&gt;1,"未定",ROUND(((P$9-SUM(C$9:C342))*P$14/100)/12,0))</f>
        <v>0</v>
      </c>
      <c r="F343" s="137">
        <f t="shared" si="26"/>
        <v>0</v>
      </c>
      <c r="G343" s="136" t="s">
        <v>121</v>
      </c>
      <c r="H343" s="135">
        <f>SUM(B333:B344)</f>
        <v>0</v>
      </c>
      <c r="I343" s="134"/>
      <c r="J343" s="134"/>
      <c r="K343" s="134"/>
      <c r="L343" s="134"/>
      <c r="M343" s="133">
        <f t="shared" si="28"/>
        <v>0</v>
      </c>
      <c r="N343" s="113"/>
      <c r="X343" s="109"/>
      <c r="Y343" s="109"/>
      <c r="Z343" s="109"/>
      <c r="AA343" s="108"/>
    </row>
    <row r="344" spans="1:27" s="105" customFormat="1" ht="18" customHeight="1" x14ac:dyDescent="0.15">
      <c r="A344" s="132">
        <f t="shared" si="29"/>
        <v>0</v>
      </c>
      <c r="B344" s="131">
        <f t="shared" si="27"/>
        <v>0</v>
      </c>
      <c r="C344" s="130">
        <f>IF(($P$9-SUM($C$9:C343))&gt;0,$AA$9,0)</f>
        <v>0</v>
      </c>
      <c r="D344" s="129">
        <f>IF(($P$10-SUM($D$9:D343))&gt;0,$AA$10,0)</f>
        <v>0</v>
      </c>
      <c r="E344" s="128">
        <f>IF(P$13&gt;1,"未定",ROUND(((P$9-SUM(C$9:C343))*P$14/100)/12,0))</f>
        <v>0</v>
      </c>
      <c r="F344" s="127">
        <f t="shared" si="26"/>
        <v>0</v>
      </c>
      <c r="G344" s="126" t="s">
        <v>120</v>
      </c>
      <c r="H344" s="125">
        <f>IF(P$13&gt;1,"未定",SUM(E333:E344))</f>
        <v>0</v>
      </c>
      <c r="I344" s="124"/>
      <c r="J344" s="124"/>
      <c r="K344" s="124"/>
      <c r="L344" s="124"/>
      <c r="M344" s="123">
        <f t="shared" si="28"/>
        <v>0</v>
      </c>
      <c r="N344" s="113"/>
      <c r="X344" s="109"/>
      <c r="Y344" s="109"/>
      <c r="Z344" s="109"/>
      <c r="AA344" s="108"/>
    </row>
    <row r="345" spans="1:27" s="105" customFormat="1" ht="18" customHeight="1" x14ac:dyDescent="0.15">
      <c r="A345" s="152">
        <f t="shared" si="29"/>
        <v>0</v>
      </c>
      <c r="B345" s="151">
        <f t="shared" si="27"/>
        <v>0</v>
      </c>
      <c r="C345" s="150">
        <f>IF(($P$9-SUM($C$9:C344))&gt;0,$AA$9,0)</f>
        <v>0</v>
      </c>
      <c r="D345" s="149">
        <f>IF(($P$10-SUM($D$9:D344))&gt;0,$AA$10,0)</f>
        <v>0</v>
      </c>
      <c r="E345" s="148">
        <f>IF(P$13&gt;1,"未定",ROUND(((P$9-SUM(C$9:C344))*P$14/100)/12,0))</f>
        <v>0</v>
      </c>
      <c r="F345" s="147">
        <f t="shared" si="26"/>
        <v>0</v>
      </c>
      <c r="G345" s="421" t="s">
        <v>133</v>
      </c>
      <c r="H345" s="422"/>
      <c r="I345" s="146"/>
      <c r="J345" s="146"/>
      <c r="K345" s="146"/>
      <c r="L345" s="146"/>
      <c r="M345" s="145">
        <f t="shared" si="28"/>
        <v>0</v>
      </c>
      <c r="N345" s="113"/>
      <c r="X345" s="109"/>
      <c r="Y345" s="109"/>
      <c r="Z345" s="109"/>
      <c r="AA345" s="108"/>
    </row>
    <row r="346" spans="1:27" s="105" customFormat="1" ht="18" customHeight="1" x14ac:dyDescent="0.15">
      <c r="A346" s="142">
        <f t="shared" si="29"/>
        <v>0</v>
      </c>
      <c r="B346" s="141">
        <f t="shared" si="27"/>
        <v>0</v>
      </c>
      <c r="C346" s="140">
        <f>IF(($P$9-SUM($C$9:C345))&gt;0,$AA$9,0)</f>
        <v>0</v>
      </c>
      <c r="D346" s="139">
        <f>IF(($P$10-SUM($D$9:D345))&gt;0,$AA$10,0)</f>
        <v>0</v>
      </c>
      <c r="E346" s="138">
        <f>IF(P$13&gt;1,"未定",ROUND(((P$9-SUM(C$9:C345))*P$14/100)/12,0))</f>
        <v>0</v>
      </c>
      <c r="F346" s="137">
        <f t="shared" si="26"/>
        <v>0</v>
      </c>
      <c r="G346" s="423"/>
      <c r="H346" s="424"/>
      <c r="I346" s="134"/>
      <c r="J346" s="134"/>
      <c r="K346" s="134"/>
      <c r="L346" s="134"/>
      <c r="M346" s="133">
        <f t="shared" si="28"/>
        <v>0</v>
      </c>
      <c r="N346" s="113"/>
      <c r="X346" s="109"/>
      <c r="Y346" s="109"/>
      <c r="Z346" s="109"/>
      <c r="AA346" s="108"/>
    </row>
    <row r="347" spans="1:27" s="105" customFormat="1" ht="18" customHeight="1" x14ac:dyDescent="0.15">
      <c r="A347" s="142">
        <f t="shared" si="29"/>
        <v>0</v>
      </c>
      <c r="B347" s="141">
        <f t="shared" si="27"/>
        <v>0</v>
      </c>
      <c r="C347" s="140">
        <f>IF(($P$9-SUM($C$9:C346))&gt;0,$AA$9,0)</f>
        <v>0</v>
      </c>
      <c r="D347" s="139">
        <f>IF(($P$10-SUM($D$9:D346))&gt;0,$AA$10,0)</f>
        <v>0</v>
      </c>
      <c r="E347" s="138">
        <f>IF(P$13&gt;1,"未定",ROUND(((P$9-SUM(C$9:C346))*P$14/100)/12,0))</f>
        <v>0</v>
      </c>
      <c r="F347" s="137">
        <f t="shared" si="26"/>
        <v>0</v>
      </c>
      <c r="G347" s="423"/>
      <c r="H347" s="424"/>
      <c r="I347" s="134"/>
      <c r="J347" s="134"/>
      <c r="K347" s="134"/>
      <c r="L347" s="134"/>
      <c r="M347" s="133">
        <f t="shared" si="28"/>
        <v>0</v>
      </c>
      <c r="N347" s="113"/>
      <c r="X347" s="109"/>
      <c r="Y347" s="109"/>
      <c r="Z347" s="109"/>
      <c r="AA347" s="108"/>
    </row>
    <row r="348" spans="1:27" s="105" customFormat="1" ht="18" customHeight="1" x14ac:dyDescent="0.15">
      <c r="A348" s="142">
        <f t="shared" si="29"/>
        <v>0</v>
      </c>
      <c r="B348" s="141">
        <f t="shared" si="27"/>
        <v>0</v>
      </c>
      <c r="C348" s="140">
        <f>IF(($P$9-SUM($C$9:C347))&gt;0,$AA$9,0)</f>
        <v>0</v>
      </c>
      <c r="D348" s="139">
        <f>IF(($P$10-SUM($D$9:D347))&gt;0,$AA$10,0)</f>
        <v>0</v>
      </c>
      <c r="E348" s="138">
        <f>IF(P$13&gt;1,"未定",ROUND(((P$9-SUM(C$9:C347))*P$14/100)/12,0))</f>
        <v>0</v>
      </c>
      <c r="F348" s="137">
        <f t="shared" si="26"/>
        <v>0</v>
      </c>
      <c r="G348" s="423"/>
      <c r="H348" s="424"/>
      <c r="I348" s="134"/>
      <c r="J348" s="134"/>
      <c r="K348" s="134"/>
      <c r="L348" s="134"/>
      <c r="M348" s="133">
        <f t="shared" si="28"/>
        <v>0</v>
      </c>
      <c r="N348" s="113"/>
      <c r="X348" s="109"/>
      <c r="Y348" s="109"/>
      <c r="Z348" s="109"/>
      <c r="AA348" s="108"/>
    </row>
    <row r="349" spans="1:27" s="105" customFormat="1" ht="18" customHeight="1" x14ac:dyDescent="0.15">
      <c r="A349" s="142">
        <f t="shared" si="29"/>
        <v>0</v>
      </c>
      <c r="B349" s="141">
        <f t="shared" si="27"/>
        <v>0</v>
      </c>
      <c r="C349" s="140">
        <f>IF(($P$9-SUM($C$9:C348))&gt;0,$AA$9,0)</f>
        <v>0</v>
      </c>
      <c r="D349" s="139">
        <f>IF(($P$10-SUM($D$9:D348))&gt;0,$AA$10,0)</f>
        <v>0</v>
      </c>
      <c r="E349" s="138">
        <f>IF(P$13&gt;1,"未定",ROUND(((P$9-SUM(C$9:C348))*P$14/100)/12,0))</f>
        <v>0</v>
      </c>
      <c r="F349" s="137">
        <f t="shared" si="26"/>
        <v>0</v>
      </c>
      <c r="G349" s="423"/>
      <c r="H349" s="424"/>
      <c r="I349" s="134"/>
      <c r="J349" s="134"/>
      <c r="K349" s="134"/>
      <c r="L349" s="134"/>
      <c r="M349" s="133">
        <f t="shared" si="28"/>
        <v>0</v>
      </c>
      <c r="N349" s="113"/>
      <c r="X349" s="109"/>
      <c r="Y349" s="109"/>
      <c r="Z349" s="109"/>
      <c r="AA349" s="108"/>
    </row>
    <row r="350" spans="1:27" s="105" customFormat="1" ht="18" customHeight="1" x14ac:dyDescent="0.15">
      <c r="A350" s="142">
        <f t="shared" si="29"/>
        <v>0</v>
      </c>
      <c r="B350" s="141">
        <f t="shared" si="27"/>
        <v>0</v>
      </c>
      <c r="C350" s="140">
        <f>IF(($P$9-SUM($C$9:C349))&gt;0,$AA$9,0)</f>
        <v>0</v>
      </c>
      <c r="D350" s="139">
        <f>IF(($P$10-SUM($D$9:D349))&gt;0,$AA$10,0)</f>
        <v>0</v>
      </c>
      <c r="E350" s="138">
        <f>IF(P$13&gt;1,"未定",ROUND(((P$9-SUM(C$9:C349))*P$14/100)/12,0))</f>
        <v>0</v>
      </c>
      <c r="F350" s="137">
        <f t="shared" si="26"/>
        <v>0</v>
      </c>
      <c r="G350" s="423"/>
      <c r="H350" s="424"/>
      <c r="I350" s="134"/>
      <c r="J350" s="134"/>
      <c r="K350" s="134"/>
      <c r="L350" s="134"/>
      <c r="M350" s="133">
        <f t="shared" si="28"/>
        <v>0</v>
      </c>
      <c r="N350" s="113"/>
      <c r="X350" s="109"/>
      <c r="Y350" s="109"/>
      <c r="Z350" s="109"/>
      <c r="AA350" s="108"/>
    </row>
    <row r="351" spans="1:27" s="105" customFormat="1" ht="18" customHeight="1" x14ac:dyDescent="0.15">
      <c r="A351" s="142">
        <f t="shared" si="29"/>
        <v>0</v>
      </c>
      <c r="B351" s="141">
        <f t="shared" si="27"/>
        <v>0</v>
      </c>
      <c r="C351" s="140">
        <f>IF(($P$9-SUM($C$9:C350))&gt;0,$AA$9,0)</f>
        <v>0</v>
      </c>
      <c r="D351" s="139">
        <f>IF(($P$10-SUM($D$9:D350))&gt;0,$AA$10,0)</f>
        <v>0</v>
      </c>
      <c r="E351" s="138">
        <f>IF(P$13&gt;1,"未定",ROUND(((P$9-SUM(C$9:C350))*P$14/100)/12,0))</f>
        <v>0</v>
      </c>
      <c r="F351" s="137">
        <f t="shared" si="26"/>
        <v>0</v>
      </c>
      <c r="G351" s="423"/>
      <c r="H351" s="424"/>
      <c r="I351" s="134"/>
      <c r="J351" s="134"/>
      <c r="K351" s="134"/>
      <c r="L351" s="134"/>
      <c r="M351" s="133">
        <f t="shared" si="28"/>
        <v>0</v>
      </c>
      <c r="N351" s="113"/>
      <c r="X351" s="109"/>
      <c r="Y351" s="109"/>
      <c r="Z351" s="109"/>
      <c r="AA351" s="108"/>
    </row>
    <row r="352" spans="1:27" s="105" customFormat="1" ht="18" customHeight="1" x14ac:dyDescent="0.15">
      <c r="A352" s="142">
        <f t="shared" si="29"/>
        <v>0</v>
      </c>
      <c r="B352" s="141">
        <f t="shared" si="27"/>
        <v>0</v>
      </c>
      <c r="C352" s="140">
        <f>IF(($P$9-SUM($C$9:C351))&gt;0,$AA$9,0)</f>
        <v>0</v>
      </c>
      <c r="D352" s="139">
        <f>IF(($P$10-SUM($D$9:D351))&gt;0,$AA$10,0)</f>
        <v>0</v>
      </c>
      <c r="E352" s="138">
        <f>IF(P$13&gt;1,"未定",ROUND(((P$9-SUM(C$9:C351))*P$14/100)/12,0))</f>
        <v>0</v>
      </c>
      <c r="F352" s="137">
        <f t="shared" si="26"/>
        <v>0</v>
      </c>
      <c r="G352" s="423"/>
      <c r="H352" s="424"/>
      <c r="I352" s="134"/>
      <c r="J352" s="134"/>
      <c r="K352" s="134"/>
      <c r="L352" s="134"/>
      <c r="M352" s="133">
        <f t="shared" si="28"/>
        <v>0</v>
      </c>
      <c r="N352" s="113"/>
      <c r="X352" s="109"/>
      <c r="Y352" s="109"/>
      <c r="Z352" s="109"/>
      <c r="AA352" s="108"/>
    </row>
    <row r="353" spans="1:27" s="105" customFormat="1" ht="18" customHeight="1" x14ac:dyDescent="0.15">
      <c r="A353" s="142">
        <f t="shared" si="29"/>
        <v>0</v>
      </c>
      <c r="B353" s="141">
        <f t="shared" si="27"/>
        <v>0</v>
      </c>
      <c r="C353" s="140">
        <f>IF(($P$9-SUM($C$9:C352))&gt;0,$AA$9,0)</f>
        <v>0</v>
      </c>
      <c r="D353" s="139">
        <f>IF(($P$10-SUM($D$9:D352))&gt;0,$AA$10,0)</f>
        <v>0</v>
      </c>
      <c r="E353" s="138">
        <f>IF(P$13&gt;1,"未定",ROUND(((P$9-SUM(C$9:C352))*P$14/100)/12,0))</f>
        <v>0</v>
      </c>
      <c r="F353" s="137">
        <f t="shared" si="26"/>
        <v>0</v>
      </c>
      <c r="G353" s="423"/>
      <c r="H353" s="424"/>
      <c r="I353" s="134"/>
      <c r="J353" s="134"/>
      <c r="K353" s="134"/>
      <c r="L353" s="134"/>
      <c r="M353" s="133">
        <f t="shared" si="28"/>
        <v>0</v>
      </c>
      <c r="N353" s="113"/>
      <c r="X353" s="109"/>
      <c r="Y353" s="109"/>
      <c r="Z353" s="109"/>
      <c r="AA353" s="108"/>
    </row>
    <row r="354" spans="1:27" s="105" customFormat="1" ht="18" customHeight="1" x14ac:dyDescent="0.15">
      <c r="A354" s="142">
        <f t="shared" si="29"/>
        <v>0</v>
      </c>
      <c r="B354" s="141">
        <f t="shared" si="27"/>
        <v>0</v>
      </c>
      <c r="C354" s="140">
        <f>IF(($P$9-SUM($C$9:C353))&gt;0,$AA$9,0)</f>
        <v>0</v>
      </c>
      <c r="D354" s="139">
        <f>IF(($P$10-SUM($D$9:D353))&gt;0,$AA$10,0)</f>
        <v>0</v>
      </c>
      <c r="E354" s="138">
        <f>IF(P$13&gt;1,"未定",ROUND(((P$9-SUM(C$9:C353))*P$14/100)/12,0))</f>
        <v>0</v>
      </c>
      <c r="F354" s="137">
        <f t="shared" si="26"/>
        <v>0</v>
      </c>
      <c r="G354" s="144" t="s">
        <v>122</v>
      </c>
      <c r="H354" s="143">
        <f>IF(P$13&gt;1,"未定",SUM(F345:F356))</f>
        <v>0</v>
      </c>
      <c r="I354" s="134"/>
      <c r="J354" s="134"/>
      <c r="K354" s="134"/>
      <c r="L354" s="134"/>
      <c r="M354" s="133">
        <f t="shared" si="28"/>
        <v>0</v>
      </c>
      <c r="N354" s="113"/>
      <c r="X354" s="109"/>
      <c r="Y354" s="109"/>
      <c r="Z354" s="109"/>
      <c r="AA354" s="108"/>
    </row>
    <row r="355" spans="1:27" s="105" customFormat="1" ht="18" customHeight="1" x14ac:dyDescent="0.15">
      <c r="A355" s="142">
        <f t="shared" si="29"/>
        <v>0</v>
      </c>
      <c r="B355" s="141">
        <f t="shared" si="27"/>
        <v>0</v>
      </c>
      <c r="C355" s="140">
        <f>IF(($P$9-SUM($C$9:C354))&gt;0,$AA$9,0)</f>
        <v>0</v>
      </c>
      <c r="D355" s="139">
        <f>IF(($P$10-SUM($D$9:D354))&gt;0,$AA$10,0)</f>
        <v>0</v>
      </c>
      <c r="E355" s="138">
        <f>IF(P$13&gt;1,"未定",ROUND(((P$9-SUM(C$9:C354))*P$14/100)/12,0))</f>
        <v>0</v>
      </c>
      <c r="F355" s="137">
        <f t="shared" si="26"/>
        <v>0</v>
      </c>
      <c r="G355" s="136" t="s">
        <v>121</v>
      </c>
      <c r="H355" s="135">
        <f>SUM(B345:B356)</f>
        <v>0</v>
      </c>
      <c r="I355" s="134"/>
      <c r="J355" s="134"/>
      <c r="K355" s="134"/>
      <c r="L355" s="134"/>
      <c r="M355" s="133">
        <f t="shared" si="28"/>
        <v>0</v>
      </c>
      <c r="N355" s="113"/>
      <c r="X355" s="109"/>
      <c r="Y355" s="109"/>
      <c r="Z355" s="109"/>
      <c r="AA355" s="108"/>
    </row>
    <row r="356" spans="1:27" s="105" customFormat="1" ht="18" customHeight="1" x14ac:dyDescent="0.15">
      <c r="A356" s="132">
        <f t="shared" si="29"/>
        <v>0</v>
      </c>
      <c r="B356" s="131">
        <f t="shared" si="27"/>
        <v>0</v>
      </c>
      <c r="C356" s="130">
        <f>IF(($P$9-SUM($C$9:C355))&gt;0,$AA$9,0)</f>
        <v>0</v>
      </c>
      <c r="D356" s="129">
        <f>IF(($P$10-SUM($D$9:D355))&gt;0,$AA$10,0)</f>
        <v>0</v>
      </c>
      <c r="E356" s="128">
        <f>IF(P$13&gt;1,"未定",ROUND(((P$9-SUM(C$9:C355))*P$14/100)/12,0))</f>
        <v>0</v>
      </c>
      <c r="F356" s="127">
        <f t="shared" si="26"/>
        <v>0</v>
      </c>
      <c r="G356" s="126" t="s">
        <v>120</v>
      </c>
      <c r="H356" s="125">
        <f>IF(P$13&gt;1,"未定",SUM(E345:E356))</f>
        <v>0</v>
      </c>
      <c r="I356" s="124"/>
      <c r="J356" s="124"/>
      <c r="K356" s="124"/>
      <c r="L356" s="124"/>
      <c r="M356" s="123">
        <f t="shared" si="28"/>
        <v>0</v>
      </c>
      <c r="N356" s="113"/>
      <c r="X356" s="109"/>
      <c r="Y356" s="109"/>
      <c r="Z356" s="109"/>
      <c r="AA356" s="108"/>
    </row>
    <row r="357" spans="1:27" s="105" customFormat="1" ht="18" customHeight="1" x14ac:dyDescent="0.15">
      <c r="A357" s="152">
        <f t="shared" si="29"/>
        <v>0</v>
      </c>
      <c r="B357" s="151">
        <f t="shared" si="27"/>
        <v>0</v>
      </c>
      <c r="C357" s="150">
        <f>IF(($P$9-SUM($C$9:C356))&gt;0,$AA$9,0)</f>
        <v>0</v>
      </c>
      <c r="D357" s="149">
        <f>IF(($P$10-SUM($D$9:D356))&gt;0,$AA$10,0)</f>
        <v>0</v>
      </c>
      <c r="E357" s="148">
        <f>IF(P$13&gt;1,"未定",ROUND(((P$9-SUM(C$9:C356))*P$14/100)/12,0))</f>
        <v>0</v>
      </c>
      <c r="F357" s="147">
        <f t="shared" si="26"/>
        <v>0</v>
      </c>
      <c r="G357" s="421" t="s">
        <v>132</v>
      </c>
      <c r="H357" s="422"/>
      <c r="I357" s="146"/>
      <c r="J357" s="146"/>
      <c r="K357" s="146"/>
      <c r="L357" s="146"/>
      <c r="M357" s="145">
        <f t="shared" si="28"/>
        <v>0</v>
      </c>
      <c r="N357" s="113"/>
      <c r="X357" s="109"/>
      <c r="Y357" s="109"/>
      <c r="Z357" s="109"/>
      <c r="AA357" s="108"/>
    </row>
    <row r="358" spans="1:27" s="105" customFormat="1" ht="18" customHeight="1" x14ac:dyDescent="0.15">
      <c r="A358" s="142">
        <f t="shared" si="29"/>
        <v>0</v>
      </c>
      <c r="B358" s="141">
        <f t="shared" si="27"/>
        <v>0</v>
      </c>
      <c r="C358" s="140">
        <f>IF(($P$9-SUM($C$9:C357))&gt;0,$AA$9,0)</f>
        <v>0</v>
      </c>
      <c r="D358" s="139">
        <f>IF(($P$10-SUM($D$9:D357))&gt;0,$AA$10,0)</f>
        <v>0</v>
      </c>
      <c r="E358" s="138">
        <f>IF(P$13&gt;1,"未定",ROUND(((P$9-SUM(C$9:C357))*P$14/100)/12,0))</f>
        <v>0</v>
      </c>
      <c r="F358" s="137">
        <f t="shared" si="26"/>
        <v>0</v>
      </c>
      <c r="G358" s="423"/>
      <c r="H358" s="424"/>
      <c r="I358" s="134"/>
      <c r="J358" s="134"/>
      <c r="K358" s="134"/>
      <c r="L358" s="134"/>
      <c r="M358" s="133">
        <f t="shared" si="28"/>
        <v>0</v>
      </c>
      <c r="N358" s="113"/>
      <c r="X358" s="109"/>
      <c r="Y358" s="109"/>
      <c r="Z358" s="109"/>
      <c r="AA358" s="108"/>
    </row>
    <row r="359" spans="1:27" s="105" customFormat="1" ht="18" customHeight="1" x14ac:dyDescent="0.15">
      <c r="A359" s="142">
        <f t="shared" si="29"/>
        <v>0</v>
      </c>
      <c r="B359" s="141">
        <f t="shared" si="27"/>
        <v>0</v>
      </c>
      <c r="C359" s="140">
        <f>IF(($P$9-SUM($C$9:C358))&gt;0,$AA$9,0)</f>
        <v>0</v>
      </c>
      <c r="D359" s="139">
        <f>IF(($P$10-SUM($D$9:D358))&gt;0,$AA$10,0)</f>
        <v>0</v>
      </c>
      <c r="E359" s="138">
        <f>IF(P$13&gt;1,"未定",ROUND(((P$9-SUM(C$9:C358))*P$14/100)/12,0))</f>
        <v>0</v>
      </c>
      <c r="F359" s="137">
        <f t="shared" si="26"/>
        <v>0</v>
      </c>
      <c r="G359" s="423"/>
      <c r="H359" s="424"/>
      <c r="I359" s="134"/>
      <c r="J359" s="134"/>
      <c r="K359" s="134"/>
      <c r="L359" s="134"/>
      <c r="M359" s="133">
        <f t="shared" si="28"/>
        <v>0</v>
      </c>
      <c r="N359" s="113"/>
      <c r="X359" s="109"/>
      <c r="Y359" s="109"/>
      <c r="Z359" s="109"/>
      <c r="AA359" s="108"/>
    </row>
    <row r="360" spans="1:27" s="105" customFormat="1" ht="18" customHeight="1" x14ac:dyDescent="0.15">
      <c r="A360" s="142">
        <f t="shared" si="29"/>
        <v>0</v>
      </c>
      <c r="B360" s="141">
        <f t="shared" si="27"/>
        <v>0</v>
      </c>
      <c r="C360" s="140">
        <f>IF(($P$9-SUM($C$9:C359))&gt;0,$AA$9,0)</f>
        <v>0</v>
      </c>
      <c r="D360" s="139">
        <f>IF(($P$10-SUM($D$9:D359))&gt;0,$AA$10,0)</f>
        <v>0</v>
      </c>
      <c r="E360" s="138">
        <f>IF(P$13&gt;1,"未定",ROUND(((P$9-SUM(C$9:C359))*P$14/100)/12,0))</f>
        <v>0</v>
      </c>
      <c r="F360" s="137">
        <f t="shared" si="26"/>
        <v>0</v>
      </c>
      <c r="G360" s="423"/>
      <c r="H360" s="424"/>
      <c r="I360" s="134"/>
      <c r="J360" s="134"/>
      <c r="K360" s="134"/>
      <c r="L360" s="134"/>
      <c r="M360" s="133">
        <f t="shared" si="28"/>
        <v>0</v>
      </c>
      <c r="N360" s="113"/>
      <c r="X360" s="109"/>
      <c r="Y360" s="109"/>
      <c r="Z360" s="109"/>
      <c r="AA360" s="108"/>
    </row>
    <row r="361" spans="1:27" s="105" customFormat="1" ht="18" customHeight="1" x14ac:dyDescent="0.15">
      <c r="A361" s="142">
        <f t="shared" si="29"/>
        <v>0</v>
      </c>
      <c r="B361" s="141">
        <f t="shared" si="27"/>
        <v>0</v>
      </c>
      <c r="C361" s="140">
        <f>IF(($P$9-SUM($C$9:C360))&gt;0,$AA$9,0)</f>
        <v>0</v>
      </c>
      <c r="D361" s="139">
        <f>IF(($P$10-SUM($D$9:D360))&gt;0,$AA$10,0)</f>
        <v>0</v>
      </c>
      <c r="E361" s="138">
        <f>IF(P$13&gt;1,"未定",ROUND(((P$9-SUM(C$9:C360))*P$14/100)/12,0))</f>
        <v>0</v>
      </c>
      <c r="F361" s="137">
        <f t="shared" si="26"/>
        <v>0</v>
      </c>
      <c r="G361" s="423"/>
      <c r="H361" s="424"/>
      <c r="I361" s="134"/>
      <c r="J361" s="134"/>
      <c r="K361" s="134"/>
      <c r="L361" s="134"/>
      <c r="M361" s="133">
        <f t="shared" si="28"/>
        <v>0</v>
      </c>
      <c r="N361" s="113"/>
      <c r="X361" s="109"/>
      <c r="Y361" s="109"/>
      <c r="Z361" s="109"/>
      <c r="AA361" s="108"/>
    </row>
    <row r="362" spans="1:27" s="105" customFormat="1" ht="18" customHeight="1" x14ac:dyDescent="0.15">
      <c r="A362" s="142">
        <f t="shared" si="29"/>
        <v>0</v>
      </c>
      <c r="B362" s="141">
        <f t="shared" si="27"/>
        <v>0</v>
      </c>
      <c r="C362" s="140">
        <f>IF(($P$9-SUM($C$9:C361))&gt;0,$AA$9,0)</f>
        <v>0</v>
      </c>
      <c r="D362" s="139">
        <f>IF(($P$10-SUM($D$9:D361))&gt;0,$AA$10,0)</f>
        <v>0</v>
      </c>
      <c r="E362" s="138">
        <f>IF(P$13&gt;1,"未定",ROUND(((P$9-SUM(C$9:C361))*P$14/100)/12,0))</f>
        <v>0</v>
      </c>
      <c r="F362" s="137">
        <f t="shared" si="26"/>
        <v>0</v>
      </c>
      <c r="G362" s="423"/>
      <c r="H362" s="424"/>
      <c r="I362" s="134"/>
      <c r="J362" s="134"/>
      <c r="K362" s="134"/>
      <c r="L362" s="134"/>
      <c r="M362" s="133">
        <f t="shared" si="28"/>
        <v>0</v>
      </c>
      <c r="N362" s="113"/>
      <c r="X362" s="109"/>
      <c r="Y362" s="109"/>
      <c r="Z362" s="109"/>
      <c r="AA362" s="108"/>
    </row>
    <row r="363" spans="1:27" s="105" customFormat="1" ht="18" customHeight="1" x14ac:dyDescent="0.15">
      <c r="A363" s="142">
        <f t="shared" si="29"/>
        <v>0</v>
      </c>
      <c r="B363" s="141">
        <f t="shared" si="27"/>
        <v>0</v>
      </c>
      <c r="C363" s="140">
        <f>IF(($P$9-SUM($C$9:C362))&gt;0,$AA$9,0)</f>
        <v>0</v>
      </c>
      <c r="D363" s="139">
        <f>IF(($P$10-SUM($D$9:D362))&gt;0,$AA$10,0)</f>
        <v>0</v>
      </c>
      <c r="E363" s="138">
        <f>IF(P$13&gt;1,"未定",ROUND(((P$9-SUM(C$9:C362))*P$14/100)/12,0))</f>
        <v>0</v>
      </c>
      <c r="F363" s="137">
        <f t="shared" si="26"/>
        <v>0</v>
      </c>
      <c r="G363" s="423"/>
      <c r="H363" s="424"/>
      <c r="I363" s="134"/>
      <c r="J363" s="134"/>
      <c r="K363" s="134"/>
      <c r="L363" s="134"/>
      <c r="M363" s="133">
        <f t="shared" si="28"/>
        <v>0</v>
      </c>
      <c r="N363" s="113"/>
      <c r="X363" s="109"/>
      <c r="Y363" s="109"/>
      <c r="Z363" s="109"/>
      <c r="AA363" s="108"/>
    </row>
    <row r="364" spans="1:27" s="105" customFormat="1" ht="18" customHeight="1" x14ac:dyDescent="0.15">
      <c r="A364" s="142">
        <f t="shared" si="29"/>
        <v>0</v>
      </c>
      <c r="B364" s="141">
        <f t="shared" si="27"/>
        <v>0</v>
      </c>
      <c r="C364" s="140">
        <f>IF(($P$9-SUM($C$9:C363))&gt;0,$AA$9,0)</f>
        <v>0</v>
      </c>
      <c r="D364" s="139">
        <f>IF(($P$10-SUM($D$9:D363))&gt;0,$AA$10,0)</f>
        <v>0</v>
      </c>
      <c r="E364" s="138">
        <f>IF(P$13&gt;1,"未定",ROUND(((P$9-SUM(C$9:C363))*P$14/100)/12,0))</f>
        <v>0</v>
      </c>
      <c r="F364" s="137">
        <f t="shared" si="26"/>
        <v>0</v>
      </c>
      <c r="G364" s="423"/>
      <c r="H364" s="424"/>
      <c r="I364" s="134"/>
      <c r="J364" s="134"/>
      <c r="K364" s="134"/>
      <c r="L364" s="134"/>
      <c r="M364" s="133">
        <f t="shared" si="28"/>
        <v>0</v>
      </c>
      <c r="N364" s="113"/>
      <c r="X364" s="109"/>
      <c r="Y364" s="109"/>
      <c r="Z364" s="109"/>
      <c r="AA364" s="108"/>
    </row>
    <row r="365" spans="1:27" s="105" customFormat="1" ht="18" customHeight="1" x14ac:dyDescent="0.15">
      <c r="A365" s="142">
        <f t="shared" si="29"/>
        <v>0</v>
      </c>
      <c r="B365" s="141">
        <f t="shared" si="27"/>
        <v>0</v>
      </c>
      <c r="C365" s="140">
        <f>IF(($P$9-SUM($C$9:C364))&gt;0,$AA$9,0)</f>
        <v>0</v>
      </c>
      <c r="D365" s="139">
        <f>IF(($P$10-SUM($D$9:D364))&gt;0,$AA$10,0)</f>
        <v>0</v>
      </c>
      <c r="E365" s="138">
        <f>IF(P$13&gt;1,"未定",ROUND(((P$9-SUM(C$9:C364))*P$14/100)/12,0))</f>
        <v>0</v>
      </c>
      <c r="F365" s="137">
        <f t="shared" si="26"/>
        <v>0</v>
      </c>
      <c r="G365" s="423"/>
      <c r="H365" s="424"/>
      <c r="I365" s="134"/>
      <c r="J365" s="134"/>
      <c r="K365" s="134"/>
      <c r="L365" s="134"/>
      <c r="M365" s="133">
        <f t="shared" si="28"/>
        <v>0</v>
      </c>
      <c r="N365" s="113"/>
      <c r="X365" s="109"/>
      <c r="Y365" s="109"/>
      <c r="Z365" s="109"/>
      <c r="AA365" s="108"/>
    </row>
    <row r="366" spans="1:27" s="105" customFormat="1" ht="18" customHeight="1" x14ac:dyDescent="0.15">
      <c r="A366" s="142">
        <f t="shared" si="29"/>
        <v>0</v>
      </c>
      <c r="B366" s="141">
        <f t="shared" si="27"/>
        <v>0</v>
      </c>
      <c r="C366" s="140">
        <f>IF(($P$9-SUM($C$9:C365))&gt;0,$AA$9,0)</f>
        <v>0</v>
      </c>
      <c r="D366" s="139">
        <f>IF(($P$10-SUM($D$9:D365))&gt;0,$AA$10,0)</f>
        <v>0</v>
      </c>
      <c r="E366" s="138">
        <f>IF(P$13&gt;1,"未定",ROUND(((P$9-SUM(C$9:C365))*P$14/100)/12,0))</f>
        <v>0</v>
      </c>
      <c r="F366" s="137">
        <f t="shared" si="26"/>
        <v>0</v>
      </c>
      <c r="G366" s="144" t="s">
        <v>122</v>
      </c>
      <c r="H366" s="143">
        <f>IF(P$13&gt;1,"未定",SUM(F357:F368))</f>
        <v>0</v>
      </c>
      <c r="I366" s="134"/>
      <c r="J366" s="134"/>
      <c r="K366" s="134"/>
      <c r="L366" s="134"/>
      <c r="M366" s="133">
        <f t="shared" si="28"/>
        <v>0</v>
      </c>
      <c r="N366" s="113"/>
      <c r="X366" s="109"/>
      <c r="Y366" s="109"/>
      <c r="Z366" s="109"/>
      <c r="AA366" s="108"/>
    </row>
    <row r="367" spans="1:27" s="105" customFormat="1" ht="18" customHeight="1" x14ac:dyDescent="0.15">
      <c r="A367" s="142">
        <f t="shared" si="29"/>
        <v>0</v>
      </c>
      <c r="B367" s="141">
        <f t="shared" si="27"/>
        <v>0</v>
      </c>
      <c r="C367" s="140">
        <f>IF(($P$9-SUM($C$9:C366))&gt;0,$AA$9,0)</f>
        <v>0</v>
      </c>
      <c r="D367" s="139">
        <f>IF(($P$10-SUM($D$9:D366))&gt;0,$AA$10,0)</f>
        <v>0</v>
      </c>
      <c r="E367" s="138">
        <f>IF(P$13&gt;1,"未定",ROUND(((P$9-SUM(C$9:C366))*P$14/100)/12,0))</f>
        <v>0</v>
      </c>
      <c r="F367" s="137">
        <f t="shared" si="26"/>
        <v>0</v>
      </c>
      <c r="G367" s="136" t="s">
        <v>121</v>
      </c>
      <c r="H367" s="135">
        <f>SUM(B357:B368)</f>
        <v>0</v>
      </c>
      <c r="I367" s="134"/>
      <c r="J367" s="134"/>
      <c r="K367" s="134"/>
      <c r="L367" s="134"/>
      <c r="M367" s="133">
        <f t="shared" si="28"/>
        <v>0</v>
      </c>
      <c r="N367" s="113"/>
      <c r="X367" s="109"/>
      <c r="Y367" s="109"/>
      <c r="Z367" s="109"/>
      <c r="AA367" s="108"/>
    </row>
    <row r="368" spans="1:27" s="105" customFormat="1" ht="18" customHeight="1" x14ac:dyDescent="0.15">
      <c r="A368" s="132">
        <f t="shared" si="29"/>
        <v>0</v>
      </c>
      <c r="B368" s="131">
        <f t="shared" si="27"/>
        <v>0</v>
      </c>
      <c r="C368" s="130">
        <f>IF(($P$9-SUM($C$9:C367))&gt;0,$AA$9,0)</f>
        <v>0</v>
      </c>
      <c r="D368" s="129">
        <f>IF(($P$10-SUM($D$9:D367))&gt;0,$AA$10,0)</f>
        <v>0</v>
      </c>
      <c r="E368" s="128">
        <f>IF(P$13&gt;1,"未定",ROUND(((P$9-SUM(C$9:C367))*P$14/100)/12,0))</f>
        <v>0</v>
      </c>
      <c r="F368" s="127">
        <f t="shared" si="26"/>
        <v>0</v>
      </c>
      <c r="G368" s="126" t="s">
        <v>120</v>
      </c>
      <c r="H368" s="125">
        <f>IF(P$13&gt;1,"未定",SUM(E357:E368))</f>
        <v>0</v>
      </c>
      <c r="I368" s="124"/>
      <c r="J368" s="124"/>
      <c r="K368" s="124"/>
      <c r="L368" s="124"/>
      <c r="M368" s="123">
        <f t="shared" si="28"/>
        <v>0</v>
      </c>
      <c r="N368" s="113"/>
      <c r="X368" s="109"/>
      <c r="Y368" s="109"/>
      <c r="Z368" s="109"/>
      <c r="AA368" s="108"/>
    </row>
    <row r="369" spans="1:27" s="105" customFormat="1" ht="18" customHeight="1" x14ac:dyDescent="0.15">
      <c r="A369" s="152">
        <f t="shared" si="29"/>
        <v>0</v>
      </c>
      <c r="B369" s="151">
        <f t="shared" si="27"/>
        <v>0</v>
      </c>
      <c r="C369" s="150">
        <f>IF(($P$9-SUM($C$9:C368))&gt;0,$AA$9,0)</f>
        <v>0</v>
      </c>
      <c r="D369" s="149">
        <f>IF(($P$10-SUM($D$9:D368))&gt;0,$AA$10,0)</f>
        <v>0</v>
      </c>
      <c r="E369" s="148">
        <f>IF(P$13&gt;1,"未定",ROUND(((P$9-SUM(C$9:C368))*P$14/100)/12,0))</f>
        <v>0</v>
      </c>
      <c r="F369" s="147">
        <f t="shared" si="26"/>
        <v>0</v>
      </c>
      <c r="G369" s="421" t="s">
        <v>131</v>
      </c>
      <c r="H369" s="422"/>
      <c r="I369" s="146"/>
      <c r="J369" s="146"/>
      <c r="K369" s="146"/>
      <c r="L369" s="146"/>
      <c r="M369" s="145">
        <f t="shared" si="28"/>
        <v>0</v>
      </c>
      <c r="N369" s="113"/>
      <c r="X369" s="109"/>
      <c r="Y369" s="109"/>
      <c r="Z369" s="109"/>
      <c r="AA369" s="108"/>
    </row>
    <row r="370" spans="1:27" s="105" customFormat="1" ht="18" customHeight="1" x14ac:dyDescent="0.15">
      <c r="A370" s="142">
        <f t="shared" si="29"/>
        <v>0</v>
      </c>
      <c r="B370" s="141">
        <f t="shared" si="27"/>
        <v>0</v>
      </c>
      <c r="C370" s="140">
        <f>IF(($P$9-SUM($C$9:C369))&gt;0,$AA$9,0)</f>
        <v>0</v>
      </c>
      <c r="D370" s="139">
        <f>IF(($P$10-SUM($D$9:D369))&gt;0,$AA$10,0)</f>
        <v>0</v>
      </c>
      <c r="E370" s="138">
        <f>IF(P$13&gt;1,"未定",ROUND(((P$9-SUM(C$9:C369))*P$14/100)/12,0))</f>
        <v>0</v>
      </c>
      <c r="F370" s="137">
        <f t="shared" si="26"/>
        <v>0</v>
      </c>
      <c r="G370" s="423"/>
      <c r="H370" s="424"/>
      <c r="I370" s="134"/>
      <c r="J370" s="134"/>
      <c r="K370" s="134"/>
      <c r="L370" s="134"/>
      <c r="M370" s="133">
        <f t="shared" si="28"/>
        <v>0</v>
      </c>
      <c r="N370" s="113"/>
      <c r="X370" s="109"/>
      <c r="Y370" s="109"/>
      <c r="Z370" s="109"/>
      <c r="AA370" s="108"/>
    </row>
    <row r="371" spans="1:27" s="105" customFormat="1" ht="18" customHeight="1" x14ac:dyDescent="0.15">
      <c r="A371" s="142">
        <f t="shared" si="29"/>
        <v>0</v>
      </c>
      <c r="B371" s="141">
        <f t="shared" si="27"/>
        <v>0</v>
      </c>
      <c r="C371" s="140">
        <f>IF(($P$9-SUM($C$9:C370))&gt;0,$AA$9,0)</f>
        <v>0</v>
      </c>
      <c r="D371" s="139">
        <f>IF(($P$10-SUM($D$9:D370))&gt;0,$AA$10,0)</f>
        <v>0</v>
      </c>
      <c r="E371" s="138">
        <f>IF(P$13&gt;1,"未定",ROUND(((P$9-SUM(C$9:C370))*P$14/100)/12,0))</f>
        <v>0</v>
      </c>
      <c r="F371" s="137">
        <f t="shared" si="26"/>
        <v>0</v>
      </c>
      <c r="G371" s="423"/>
      <c r="H371" s="424"/>
      <c r="I371" s="134"/>
      <c r="J371" s="134"/>
      <c r="K371" s="134"/>
      <c r="L371" s="134"/>
      <c r="M371" s="133">
        <f t="shared" si="28"/>
        <v>0</v>
      </c>
      <c r="N371" s="113"/>
      <c r="X371" s="109"/>
      <c r="Y371" s="109"/>
      <c r="Z371" s="109"/>
      <c r="AA371" s="108"/>
    </row>
    <row r="372" spans="1:27" s="105" customFormat="1" ht="18" customHeight="1" x14ac:dyDescent="0.15">
      <c r="A372" s="142">
        <f t="shared" si="29"/>
        <v>0</v>
      </c>
      <c r="B372" s="141">
        <f t="shared" si="27"/>
        <v>0</v>
      </c>
      <c r="C372" s="140">
        <f>IF(($P$9-SUM($C$9:C371))&gt;0,$AA$9,0)</f>
        <v>0</v>
      </c>
      <c r="D372" s="139">
        <f>IF(($P$10-SUM($D$9:D371))&gt;0,$AA$10,0)</f>
        <v>0</v>
      </c>
      <c r="E372" s="138">
        <f>IF(P$13&gt;1,"未定",ROUND(((P$9-SUM(C$9:C371))*P$14/100)/12,0))</f>
        <v>0</v>
      </c>
      <c r="F372" s="137">
        <f t="shared" si="26"/>
        <v>0</v>
      </c>
      <c r="G372" s="423"/>
      <c r="H372" s="424"/>
      <c r="I372" s="134"/>
      <c r="J372" s="134"/>
      <c r="K372" s="134"/>
      <c r="L372" s="134"/>
      <c r="M372" s="133">
        <f t="shared" si="28"/>
        <v>0</v>
      </c>
      <c r="N372" s="113"/>
      <c r="X372" s="109"/>
      <c r="Y372" s="109"/>
      <c r="Z372" s="109"/>
      <c r="AA372" s="108"/>
    </row>
    <row r="373" spans="1:27" s="105" customFormat="1" ht="18" customHeight="1" x14ac:dyDescent="0.15">
      <c r="A373" s="142">
        <f t="shared" si="29"/>
        <v>0</v>
      </c>
      <c r="B373" s="141">
        <f t="shared" si="27"/>
        <v>0</v>
      </c>
      <c r="C373" s="140">
        <f>IF(($P$9-SUM($C$9:C372))&gt;0,$AA$9,0)</f>
        <v>0</v>
      </c>
      <c r="D373" s="139">
        <f>IF(($P$10-SUM($D$9:D372))&gt;0,$AA$10,0)</f>
        <v>0</v>
      </c>
      <c r="E373" s="138">
        <f>IF(P$13&gt;1,"未定",ROUND(((P$9-SUM(C$9:C372))*P$14/100)/12,0))</f>
        <v>0</v>
      </c>
      <c r="F373" s="137">
        <f t="shared" si="26"/>
        <v>0</v>
      </c>
      <c r="G373" s="423"/>
      <c r="H373" s="424"/>
      <c r="I373" s="134"/>
      <c r="J373" s="134"/>
      <c r="K373" s="134"/>
      <c r="L373" s="134"/>
      <c r="M373" s="133">
        <f t="shared" si="28"/>
        <v>0</v>
      </c>
      <c r="N373" s="113"/>
      <c r="X373" s="109"/>
      <c r="Y373" s="109"/>
      <c r="Z373" s="109"/>
      <c r="AA373" s="108"/>
    </row>
    <row r="374" spans="1:27" s="105" customFormat="1" ht="18" customHeight="1" x14ac:dyDescent="0.15">
      <c r="A374" s="142">
        <f t="shared" si="29"/>
        <v>0</v>
      </c>
      <c r="B374" s="141">
        <f t="shared" si="27"/>
        <v>0</v>
      </c>
      <c r="C374" s="140">
        <f>IF(($P$9-SUM($C$9:C373))&gt;0,$AA$9,0)</f>
        <v>0</v>
      </c>
      <c r="D374" s="139">
        <f>IF(($P$10-SUM($D$9:D373))&gt;0,$AA$10,0)</f>
        <v>0</v>
      </c>
      <c r="E374" s="138">
        <f>IF(P$13&gt;1,"未定",ROUND(((P$9-SUM(C$9:C373))*P$14/100)/12,0))</f>
        <v>0</v>
      </c>
      <c r="F374" s="137">
        <f t="shared" si="26"/>
        <v>0</v>
      </c>
      <c r="G374" s="423"/>
      <c r="H374" s="424"/>
      <c r="I374" s="134"/>
      <c r="J374" s="134"/>
      <c r="K374" s="134"/>
      <c r="L374" s="134"/>
      <c r="M374" s="133">
        <f t="shared" si="28"/>
        <v>0</v>
      </c>
      <c r="N374" s="113"/>
      <c r="X374" s="109"/>
      <c r="Y374" s="109"/>
      <c r="Z374" s="109"/>
      <c r="AA374" s="108"/>
    </row>
    <row r="375" spans="1:27" s="105" customFormat="1" ht="18" customHeight="1" x14ac:dyDescent="0.15">
      <c r="A375" s="142">
        <f t="shared" si="29"/>
        <v>0</v>
      </c>
      <c r="B375" s="141">
        <f t="shared" si="27"/>
        <v>0</v>
      </c>
      <c r="C375" s="140">
        <f>IF(($P$9-SUM($C$9:C374))&gt;0,$AA$9,0)</f>
        <v>0</v>
      </c>
      <c r="D375" s="139">
        <f>IF(($P$10-SUM($D$9:D374))&gt;0,$AA$10,0)</f>
        <v>0</v>
      </c>
      <c r="E375" s="138">
        <f>IF(P$13&gt;1,"未定",ROUND(((P$9-SUM(C$9:C374))*P$14/100)/12,0))</f>
        <v>0</v>
      </c>
      <c r="F375" s="137">
        <f t="shared" si="26"/>
        <v>0</v>
      </c>
      <c r="G375" s="423"/>
      <c r="H375" s="424"/>
      <c r="I375" s="134"/>
      <c r="J375" s="134"/>
      <c r="K375" s="134"/>
      <c r="L375" s="134"/>
      <c r="M375" s="133">
        <f t="shared" si="28"/>
        <v>0</v>
      </c>
      <c r="N375" s="113"/>
      <c r="X375" s="109"/>
      <c r="Y375" s="109"/>
      <c r="Z375" s="109"/>
      <c r="AA375" s="108"/>
    </row>
    <row r="376" spans="1:27" s="105" customFormat="1" ht="18" customHeight="1" x14ac:dyDescent="0.15">
      <c r="A376" s="142">
        <f t="shared" si="29"/>
        <v>0</v>
      </c>
      <c r="B376" s="141">
        <f t="shared" si="27"/>
        <v>0</v>
      </c>
      <c r="C376" s="140">
        <f>IF(($P$9-SUM($C$9:C375))&gt;0,$AA$9,0)</f>
        <v>0</v>
      </c>
      <c r="D376" s="139">
        <f>IF(($P$10-SUM($D$9:D375))&gt;0,$AA$10,0)</f>
        <v>0</v>
      </c>
      <c r="E376" s="138">
        <f>IF(P$13&gt;1,"未定",ROUND(((P$9-SUM(C$9:C375))*P$14/100)/12,0))</f>
        <v>0</v>
      </c>
      <c r="F376" s="137">
        <f t="shared" si="26"/>
        <v>0</v>
      </c>
      <c r="G376" s="423"/>
      <c r="H376" s="424"/>
      <c r="I376" s="134"/>
      <c r="J376" s="134"/>
      <c r="K376" s="134"/>
      <c r="L376" s="134"/>
      <c r="M376" s="133">
        <f t="shared" si="28"/>
        <v>0</v>
      </c>
      <c r="N376" s="113"/>
      <c r="X376" s="109"/>
      <c r="Y376" s="109"/>
      <c r="Z376" s="109"/>
      <c r="AA376" s="108"/>
    </row>
    <row r="377" spans="1:27" s="105" customFormat="1" ht="18" customHeight="1" x14ac:dyDescent="0.15">
      <c r="A377" s="142">
        <f t="shared" si="29"/>
        <v>0</v>
      </c>
      <c r="B377" s="141">
        <f t="shared" si="27"/>
        <v>0</v>
      </c>
      <c r="C377" s="140">
        <f>IF(($P$9-SUM($C$9:C376))&gt;0,$AA$9,0)</f>
        <v>0</v>
      </c>
      <c r="D377" s="139">
        <f>IF(($P$10-SUM($D$9:D376))&gt;0,$AA$10,0)</f>
        <v>0</v>
      </c>
      <c r="E377" s="138">
        <f>IF(P$13&gt;1,"未定",ROUND(((P$9-SUM(C$9:C376))*P$14/100)/12,0))</f>
        <v>0</v>
      </c>
      <c r="F377" s="137">
        <f t="shared" si="26"/>
        <v>0</v>
      </c>
      <c r="G377" s="423"/>
      <c r="H377" s="424"/>
      <c r="I377" s="134"/>
      <c r="J377" s="134"/>
      <c r="K377" s="134"/>
      <c r="L377" s="134"/>
      <c r="M377" s="133">
        <f t="shared" si="28"/>
        <v>0</v>
      </c>
      <c r="N377" s="113"/>
      <c r="X377" s="109"/>
      <c r="Y377" s="109"/>
      <c r="Z377" s="109"/>
      <c r="AA377" s="108"/>
    </row>
    <row r="378" spans="1:27" s="105" customFormat="1" ht="18" customHeight="1" x14ac:dyDescent="0.15">
      <c r="A378" s="142">
        <f t="shared" si="29"/>
        <v>0</v>
      </c>
      <c r="B378" s="141">
        <f t="shared" si="27"/>
        <v>0</v>
      </c>
      <c r="C378" s="140">
        <f>IF(($P$9-SUM($C$9:C377))&gt;0,$AA$9,0)</f>
        <v>0</v>
      </c>
      <c r="D378" s="139">
        <f>IF(($P$10-SUM($D$9:D377))&gt;0,$AA$10,0)</f>
        <v>0</v>
      </c>
      <c r="E378" s="138">
        <f>IF(P$13&gt;1,"未定",ROUND(((P$9-SUM(C$9:C377))*P$14/100)/12,0))</f>
        <v>0</v>
      </c>
      <c r="F378" s="137">
        <f t="shared" si="26"/>
        <v>0</v>
      </c>
      <c r="G378" s="144" t="s">
        <v>122</v>
      </c>
      <c r="H378" s="143">
        <f>IF(P$13&gt;1,"未定",SUM(F369:F380))</f>
        <v>0</v>
      </c>
      <c r="I378" s="134"/>
      <c r="J378" s="134"/>
      <c r="K378" s="134"/>
      <c r="L378" s="134"/>
      <c r="M378" s="133">
        <f t="shared" si="28"/>
        <v>0</v>
      </c>
      <c r="N378" s="113"/>
      <c r="X378" s="109"/>
      <c r="Y378" s="109"/>
      <c r="Z378" s="109"/>
      <c r="AA378" s="108"/>
    </row>
    <row r="379" spans="1:27" s="105" customFormat="1" ht="18" customHeight="1" x14ac:dyDescent="0.15">
      <c r="A379" s="142">
        <f t="shared" si="29"/>
        <v>0</v>
      </c>
      <c r="B379" s="141">
        <f t="shared" si="27"/>
        <v>0</v>
      </c>
      <c r="C379" s="140">
        <f>IF(($P$9-SUM($C$9:C378))&gt;0,$AA$9,0)</f>
        <v>0</v>
      </c>
      <c r="D379" s="139">
        <f>IF(($P$10-SUM($D$9:D378))&gt;0,$AA$10,0)</f>
        <v>0</v>
      </c>
      <c r="E379" s="138">
        <f>IF(P$13&gt;1,"未定",ROUND(((P$9-SUM(C$9:C378))*P$14/100)/12,0))</f>
        <v>0</v>
      </c>
      <c r="F379" s="137">
        <f t="shared" si="26"/>
        <v>0</v>
      </c>
      <c r="G379" s="136" t="s">
        <v>121</v>
      </c>
      <c r="H379" s="135">
        <f>SUM(B369:B380)</f>
        <v>0</v>
      </c>
      <c r="I379" s="134"/>
      <c r="J379" s="134"/>
      <c r="K379" s="134"/>
      <c r="L379" s="134"/>
      <c r="M379" s="133">
        <f t="shared" si="28"/>
        <v>0</v>
      </c>
      <c r="N379" s="113"/>
      <c r="X379" s="109"/>
      <c r="Y379" s="109"/>
      <c r="Z379" s="109"/>
      <c r="AA379" s="108"/>
    </row>
    <row r="380" spans="1:27" s="105" customFormat="1" ht="18" customHeight="1" x14ac:dyDescent="0.15">
      <c r="A380" s="132">
        <f t="shared" si="29"/>
        <v>0</v>
      </c>
      <c r="B380" s="131">
        <f t="shared" si="27"/>
        <v>0</v>
      </c>
      <c r="C380" s="130">
        <f>IF(($P$9-SUM($C$9:C379))&gt;0,$AA$9,0)</f>
        <v>0</v>
      </c>
      <c r="D380" s="129">
        <f>IF(($P$10-SUM($D$9:D379))&gt;0,$AA$10,0)</f>
        <v>0</v>
      </c>
      <c r="E380" s="128">
        <f>IF(P$13&gt;1,"未定",ROUND(((P$9-SUM(C$9:C379))*P$14/100)/12,0))</f>
        <v>0</v>
      </c>
      <c r="F380" s="127">
        <f t="shared" si="26"/>
        <v>0</v>
      </c>
      <c r="G380" s="126" t="s">
        <v>120</v>
      </c>
      <c r="H380" s="125">
        <f>IF(P$13&gt;1,"未定",SUM(E369:E380))</f>
        <v>0</v>
      </c>
      <c r="I380" s="124"/>
      <c r="J380" s="124"/>
      <c r="K380" s="124"/>
      <c r="L380" s="124"/>
      <c r="M380" s="123">
        <f t="shared" si="28"/>
        <v>0</v>
      </c>
      <c r="N380" s="113"/>
      <c r="X380" s="109"/>
      <c r="Y380" s="109"/>
      <c r="Z380" s="109"/>
      <c r="AA380" s="108"/>
    </row>
    <row r="381" spans="1:27" s="105" customFormat="1" ht="18" customHeight="1" x14ac:dyDescent="0.15">
      <c r="A381" s="152">
        <f t="shared" si="29"/>
        <v>0</v>
      </c>
      <c r="B381" s="151">
        <f t="shared" si="27"/>
        <v>0</v>
      </c>
      <c r="C381" s="150">
        <f>IF(($P$9-SUM($C$9:C380))&gt;0,$AA$9,0)</f>
        <v>0</v>
      </c>
      <c r="D381" s="149">
        <f>IF(($P$10-SUM($D$9:D380))&gt;0,$AA$10,0)</f>
        <v>0</v>
      </c>
      <c r="E381" s="148">
        <f>IF(P$13&gt;1,"未定",ROUND(((P$9-SUM(C$9:C380))*P$14/100)/12,0))</f>
        <v>0</v>
      </c>
      <c r="F381" s="147">
        <f t="shared" si="26"/>
        <v>0</v>
      </c>
      <c r="G381" s="421" t="s">
        <v>130</v>
      </c>
      <c r="H381" s="422"/>
      <c r="I381" s="146"/>
      <c r="J381" s="146"/>
      <c r="K381" s="146"/>
      <c r="L381" s="146"/>
      <c r="M381" s="145">
        <f t="shared" si="28"/>
        <v>0</v>
      </c>
      <c r="N381" s="113"/>
      <c r="X381" s="109"/>
      <c r="Y381" s="109"/>
      <c r="Z381" s="109"/>
      <c r="AA381" s="108"/>
    </row>
    <row r="382" spans="1:27" s="105" customFormat="1" ht="18" customHeight="1" x14ac:dyDescent="0.15">
      <c r="A382" s="142">
        <f t="shared" si="29"/>
        <v>0</v>
      </c>
      <c r="B382" s="141">
        <f t="shared" si="27"/>
        <v>0</v>
      </c>
      <c r="C382" s="140">
        <f>IF(($P$9-SUM($C$9:C381))&gt;0,$AA$9,0)</f>
        <v>0</v>
      </c>
      <c r="D382" s="139">
        <f>IF(($P$10-SUM($D$9:D381))&gt;0,$AA$10,0)</f>
        <v>0</v>
      </c>
      <c r="E382" s="138">
        <f>IF(P$13&gt;1,"未定",ROUND(((P$9-SUM(C$9:C381))*P$14/100)/12,0))</f>
        <v>0</v>
      </c>
      <c r="F382" s="137">
        <f t="shared" si="26"/>
        <v>0</v>
      </c>
      <c r="G382" s="423"/>
      <c r="H382" s="424"/>
      <c r="I382" s="134"/>
      <c r="J382" s="134"/>
      <c r="K382" s="134"/>
      <c r="L382" s="134"/>
      <c r="M382" s="133">
        <f t="shared" si="28"/>
        <v>0</v>
      </c>
      <c r="N382" s="113"/>
      <c r="X382" s="109"/>
      <c r="Y382" s="109"/>
      <c r="Z382" s="109"/>
      <c r="AA382" s="108"/>
    </row>
    <row r="383" spans="1:27" s="105" customFormat="1" ht="18" customHeight="1" x14ac:dyDescent="0.15">
      <c r="A383" s="142">
        <f t="shared" si="29"/>
        <v>0</v>
      </c>
      <c r="B383" s="141">
        <f t="shared" si="27"/>
        <v>0</v>
      </c>
      <c r="C383" s="140">
        <f>IF(($P$9-SUM($C$9:C382))&gt;0,$AA$9,0)</f>
        <v>0</v>
      </c>
      <c r="D383" s="139">
        <f>IF(($P$10-SUM($D$9:D382))&gt;0,$AA$10,0)</f>
        <v>0</v>
      </c>
      <c r="E383" s="138">
        <f>IF(P$13&gt;1,"未定",ROUND(((P$9-SUM(C$9:C382))*P$14/100)/12,0))</f>
        <v>0</v>
      </c>
      <c r="F383" s="137">
        <f t="shared" si="26"/>
        <v>0</v>
      </c>
      <c r="G383" s="423"/>
      <c r="H383" s="424"/>
      <c r="I383" s="134"/>
      <c r="J383" s="134"/>
      <c r="K383" s="134"/>
      <c r="L383" s="134"/>
      <c r="M383" s="133">
        <f t="shared" si="28"/>
        <v>0</v>
      </c>
      <c r="N383" s="113"/>
      <c r="X383" s="109"/>
      <c r="Y383" s="109"/>
      <c r="Z383" s="109"/>
      <c r="AA383" s="108"/>
    </row>
    <row r="384" spans="1:27" s="105" customFormat="1" ht="18" customHeight="1" x14ac:dyDescent="0.15">
      <c r="A384" s="142">
        <f t="shared" si="29"/>
        <v>0</v>
      </c>
      <c r="B384" s="141">
        <f t="shared" si="27"/>
        <v>0</v>
      </c>
      <c r="C384" s="140">
        <f>IF(($P$9-SUM($C$9:C383))&gt;0,$AA$9,0)</f>
        <v>0</v>
      </c>
      <c r="D384" s="139">
        <f>IF(($P$10-SUM($D$9:D383))&gt;0,$AA$10,0)</f>
        <v>0</v>
      </c>
      <c r="E384" s="138">
        <f>IF(P$13&gt;1,"未定",ROUND(((P$9-SUM(C$9:C383))*P$14/100)/12,0))</f>
        <v>0</v>
      </c>
      <c r="F384" s="137">
        <f t="shared" si="26"/>
        <v>0</v>
      </c>
      <c r="G384" s="423"/>
      <c r="H384" s="424"/>
      <c r="I384" s="134"/>
      <c r="J384" s="134"/>
      <c r="K384" s="134"/>
      <c r="L384" s="134"/>
      <c r="M384" s="133">
        <f t="shared" si="28"/>
        <v>0</v>
      </c>
      <c r="N384" s="113"/>
      <c r="X384" s="109"/>
      <c r="Y384" s="109"/>
      <c r="Z384" s="109"/>
      <c r="AA384" s="108"/>
    </row>
    <row r="385" spans="1:27" s="105" customFormat="1" ht="18" customHeight="1" x14ac:dyDescent="0.15">
      <c r="A385" s="142">
        <f t="shared" si="29"/>
        <v>0</v>
      </c>
      <c r="B385" s="141">
        <f t="shared" si="27"/>
        <v>0</v>
      </c>
      <c r="C385" s="140">
        <f>IF(($P$9-SUM($C$9:C384))&gt;0,$AA$9,0)</f>
        <v>0</v>
      </c>
      <c r="D385" s="139">
        <f>IF(($P$10-SUM($D$9:D384))&gt;0,$AA$10,0)</f>
        <v>0</v>
      </c>
      <c r="E385" s="138">
        <f>IF(P$13&gt;1,"未定",ROUND(((P$9-SUM(C$9:C384))*P$14/100)/12,0))</f>
        <v>0</v>
      </c>
      <c r="F385" s="137">
        <f t="shared" ref="F385:F448" si="30">IF(P$13&gt;1,"未定",B385+E385)</f>
        <v>0</v>
      </c>
      <c r="G385" s="423"/>
      <c r="H385" s="424"/>
      <c r="I385" s="134"/>
      <c r="J385" s="134"/>
      <c r="K385" s="134"/>
      <c r="L385" s="134"/>
      <c r="M385" s="133">
        <f t="shared" si="28"/>
        <v>0</v>
      </c>
      <c r="N385" s="113"/>
      <c r="X385" s="109"/>
      <c r="Y385" s="109"/>
      <c r="Z385" s="109"/>
      <c r="AA385" s="108"/>
    </row>
    <row r="386" spans="1:27" s="105" customFormat="1" ht="18" customHeight="1" x14ac:dyDescent="0.15">
      <c r="A386" s="142">
        <f t="shared" si="29"/>
        <v>0</v>
      </c>
      <c r="B386" s="141">
        <f t="shared" si="27"/>
        <v>0</v>
      </c>
      <c r="C386" s="140">
        <f>IF(($P$9-SUM($C$9:C385))&gt;0,$AA$9,0)</f>
        <v>0</v>
      </c>
      <c r="D386" s="139">
        <f>IF(($P$10-SUM($D$9:D385))&gt;0,$AA$10,0)</f>
        <v>0</v>
      </c>
      <c r="E386" s="138">
        <f>IF(P$13&gt;1,"未定",ROUND(((P$9-SUM(C$9:C385))*P$14/100)/12,0))</f>
        <v>0</v>
      </c>
      <c r="F386" s="137">
        <f t="shared" si="30"/>
        <v>0</v>
      </c>
      <c r="G386" s="423"/>
      <c r="H386" s="424"/>
      <c r="I386" s="134"/>
      <c r="J386" s="134"/>
      <c r="K386" s="134"/>
      <c r="L386" s="134"/>
      <c r="M386" s="133">
        <f t="shared" si="28"/>
        <v>0</v>
      </c>
      <c r="N386" s="113"/>
      <c r="X386" s="109"/>
      <c r="Y386" s="109"/>
      <c r="Z386" s="109"/>
      <c r="AA386" s="108"/>
    </row>
    <row r="387" spans="1:27" s="105" customFormat="1" ht="18" customHeight="1" x14ac:dyDescent="0.15">
      <c r="A387" s="142">
        <f t="shared" si="29"/>
        <v>0</v>
      </c>
      <c r="B387" s="141">
        <f t="shared" si="27"/>
        <v>0</v>
      </c>
      <c r="C387" s="140">
        <f>IF(($P$9-SUM($C$9:C386))&gt;0,$AA$9,0)</f>
        <v>0</v>
      </c>
      <c r="D387" s="139">
        <f>IF(($P$10-SUM($D$9:D386))&gt;0,$AA$10,0)</f>
        <v>0</v>
      </c>
      <c r="E387" s="138">
        <f>IF(P$13&gt;1,"未定",ROUND(((P$9-SUM(C$9:C386))*P$14/100)/12,0))</f>
        <v>0</v>
      </c>
      <c r="F387" s="137">
        <f t="shared" si="30"/>
        <v>0</v>
      </c>
      <c r="G387" s="423"/>
      <c r="H387" s="424"/>
      <c r="I387" s="134"/>
      <c r="J387" s="134"/>
      <c r="K387" s="134"/>
      <c r="L387" s="134"/>
      <c r="M387" s="133">
        <f t="shared" si="28"/>
        <v>0</v>
      </c>
      <c r="N387" s="113"/>
      <c r="X387" s="109"/>
      <c r="Y387" s="109"/>
      <c r="Z387" s="109"/>
      <c r="AA387" s="108"/>
    </row>
    <row r="388" spans="1:27" s="105" customFormat="1" ht="18" customHeight="1" x14ac:dyDescent="0.15">
      <c r="A388" s="142">
        <f t="shared" si="29"/>
        <v>0</v>
      </c>
      <c r="B388" s="141">
        <f t="shared" si="27"/>
        <v>0</v>
      </c>
      <c r="C388" s="140">
        <f>IF(($P$9-SUM($C$9:C387))&gt;0,$AA$9,0)</f>
        <v>0</v>
      </c>
      <c r="D388" s="139">
        <f>IF(($P$10-SUM($D$9:D387))&gt;0,$AA$10,0)</f>
        <v>0</v>
      </c>
      <c r="E388" s="138">
        <f>IF(P$13&gt;1,"未定",ROUND(((P$9-SUM(C$9:C387))*P$14/100)/12,0))</f>
        <v>0</v>
      </c>
      <c r="F388" s="137">
        <f t="shared" si="30"/>
        <v>0</v>
      </c>
      <c r="G388" s="423"/>
      <c r="H388" s="424"/>
      <c r="I388" s="134"/>
      <c r="J388" s="134"/>
      <c r="K388" s="134"/>
      <c r="L388" s="134"/>
      <c r="M388" s="133">
        <f t="shared" si="28"/>
        <v>0</v>
      </c>
      <c r="N388" s="113"/>
      <c r="X388" s="109"/>
      <c r="Y388" s="109"/>
      <c r="Z388" s="109"/>
      <c r="AA388" s="108"/>
    </row>
    <row r="389" spans="1:27" s="105" customFormat="1" ht="18" customHeight="1" x14ac:dyDescent="0.15">
      <c r="A389" s="142">
        <f t="shared" si="29"/>
        <v>0</v>
      </c>
      <c r="B389" s="141">
        <f t="shared" si="27"/>
        <v>0</v>
      </c>
      <c r="C389" s="140">
        <f>IF(($P$9-SUM($C$9:C388))&gt;0,$AA$9,0)</f>
        <v>0</v>
      </c>
      <c r="D389" s="139">
        <f>IF(($P$10-SUM($D$9:D388))&gt;0,$AA$10,0)</f>
        <v>0</v>
      </c>
      <c r="E389" s="138">
        <f>IF(P$13&gt;1,"未定",ROUND(((P$9-SUM(C$9:C388))*P$14/100)/12,0))</f>
        <v>0</v>
      </c>
      <c r="F389" s="137">
        <f t="shared" si="30"/>
        <v>0</v>
      </c>
      <c r="G389" s="423"/>
      <c r="H389" s="424"/>
      <c r="I389" s="134"/>
      <c r="J389" s="134"/>
      <c r="K389" s="134"/>
      <c r="L389" s="134"/>
      <c r="M389" s="133">
        <f t="shared" si="28"/>
        <v>0</v>
      </c>
      <c r="N389" s="113"/>
      <c r="X389" s="109"/>
      <c r="Y389" s="109"/>
      <c r="Z389" s="109"/>
      <c r="AA389" s="108"/>
    </row>
    <row r="390" spans="1:27" s="105" customFormat="1" ht="18" customHeight="1" x14ac:dyDescent="0.15">
      <c r="A390" s="142">
        <f t="shared" si="29"/>
        <v>0</v>
      </c>
      <c r="B390" s="141">
        <f t="shared" si="27"/>
        <v>0</v>
      </c>
      <c r="C390" s="140">
        <f>IF(($P$9-SUM($C$9:C389))&gt;0,$AA$9,0)</f>
        <v>0</v>
      </c>
      <c r="D390" s="139">
        <f>IF(($P$10-SUM($D$9:D389))&gt;0,$AA$10,0)</f>
        <v>0</v>
      </c>
      <c r="E390" s="138">
        <f>IF(P$13&gt;1,"未定",ROUND(((P$9-SUM(C$9:C389))*P$14/100)/12,0))</f>
        <v>0</v>
      </c>
      <c r="F390" s="137">
        <f t="shared" si="30"/>
        <v>0</v>
      </c>
      <c r="G390" s="144" t="s">
        <v>122</v>
      </c>
      <c r="H390" s="143">
        <f>IF(P$13&gt;1,"未定",SUM(F381:F392))</f>
        <v>0</v>
      </c>
      <c r="I390" s="134"/>
      <c r="J390" s="134"/>
      <c r="K390" s="134"/>
      <c r="L390" s="134"/>
      <c r="M390" s="133">
        <f t="shared" si="28"/>
        <v>0</v>
      </c>
      <c r="N390" s="113"/>
      <c r="X390" s="109"/>
      <c r="Y390" s="109"/>
      <c r="Z390" s="109"/>
      <c r="AA390" s="108"/>
    </row>
    <row r="391" spans="1:27" s="105" customFormat="1" ht="18" customHeight="1" x14ac:dyDescent="0.15">
      <c r="A391" s="142">
        <f t="shared" si="29"/>
        <v>0</v>
      </c>
      <c r="B391" s="141">
        <f t="shared" si="27"/>
        <v>0</v>
      </c>
      <c r="C391" s="140">
        <f>IF(($P$9-SUM($C$9:C390))&gt;0,$AA$9,0)</f>
        <v>0</v>
      </c>
      <c r="D391" s="139">
        <f>IF(($P$10-SUM($D$9:D390))&gt;0,$AA$10,0)</f>
        <v>0</v>
      </c>
      <c r="E391" s="138">
        <f>IF(P$13&gt;1,"未定",ROUND(((P$9-SUM(C$9:C390))*P$14/100)/12,0))</f>
        <v>0</v>
      </c>
      <c r="F391" s="137">
        <f t="shared" si="30"/>
        <v>0</v>
      </c>
      <c r="G391" s="136" t="s">
        <v>121</v>
      </c>
      <c r="H391" s="135">
        <f>SUM(B381:B392)</f>
        <v>0</v>
      </c>
      <c r="I391" s="134"/>
      <c r="J391" s="134"/>
      <c r="K391" s="134"/>
      <c r="L391" s="134"/>
      <c r="M391" s="133">
        <f t="shared" si="28"/>
        <v>0</v>
      </c>
      <c r="N391" s="113"/>
      <c r="X391" s="109"/>
      <c r="Y391" s="109"/>
      <c r="Z391" s="109"/>
      <c r="AA391" s="108"/>
    </row>
    <row r="392" spans="1:27" s="105" customFormat="1" ht="18" customHeight="1" x14ac:dyDescent="0.15">
      <c r="A392" s="132">
        <f t="shared" si="29"/>
        <v>0</v>
      </c>
      <c r="B392" s="131">
        <f t="shared" si="27"/>
        <v>0</v>
      </c>
      <c r="C392" s="130">
        <f>IF(($P$9-SUM($C$9:C391))&gt;0,$AA$9,0)</f>
        <v>0</v>
      </c>
      <c r="D392" s="129">
        <f>IF(($P$10-SUM($D$9:D391))&gt;0,$AA$10,0)</f>
        <v>0</v>
      </c>
      <c r="E392" s="128">
        <f>IF(P$13&gt;1,"未定",ROUND(((P$9-SUM(C$9:C391))*P$14/100)/12,0))</f>
        <v>0</v>
      </c>
      <c r="F392" s="127">
        <f t="shared" si="30"/>
        <v>0</v>
      </c>
      <c r="G392" s="126" t="s">
        <v>120</v>
      </c>
      <c r="H392" s="125">
        <f>IF(P$13&gt;1,"未定",SUM(E381:E392))</f>
        <v>0</v>
      </c>
      <c r="I392" s="124"/>
      <c r="J392" s="124"/>
      <c r="K392" s="124"/>
      <c r="L392" s="124"/>
      <c r="M392" s="123">
        <f t="shared" si="28"/>
        <v>0</v>
      </c>
      <c r="N392" s="113"/>
      <c r="X392" s="109"/>
      <c r="Y392" s="109"/>
      <c r="Z392" s="109"/>
      <c r="AA392" s="108"/>
    </row>
    <row r="393" spans="1:27" s="105" customFormat="1" ht="18" customHeight="1" x14ac:dyDescent="0.15">
      <c r="A393" s="152">
        <f t="shared" si="29"/>
        <v>0</v>
      </c>
      <c r="B393" s="151">
        <f t="shared" ref="B393:B456" si="31">SUM(C393:D393)</f>
        <v>0</v>
      </c>
      <c r="C393" s="150">
        <f>IF(($P$9-SUM($C$9:C392))&gt;0,$AA$9,0)</f>
        <v>0</v>
      </c>
      <c r="D393" s="149">
        <f>IF(($P$10-SUM($D$9:D392))&gt;0,$AA$10,0)</f>
        <v>0</v>
      </c>
      <c r="E393" s="148">
        <f>IF(P$13&gt;1,"未定",ROUND(((P$9-SUM(C$9:C392))*P$14/100)/12,0))</f>
        <v>0</v>
      </c>
      <c r="F393" s="147">
        <f t="shared" si="30"/>
        <v>0</v>
      </c>
      <c r="G393" s="421" t="s">
        <v>129</v>
      </c>
      <c r="H393" s="422"/>
      <c r="I393" s="146"/>
      <c r="J393" s="146"/>
      <c r="K393" s="146"/>
      <c r="L393" s="146"/>
      <c r="M393" s="145">
        <f t="shared" ref="M393:M456" si="32">SUM(I393:L393)</f>
        <v>0</v>
      </c>
      <c r="N393" s="113"/>
      <c r="X393" s="109"/>
      <c r="Y393" s="109"/>
      <c r="Z393" s="109"/>
      <c r="AA393" s="108"/>
    </row>
    <row r="394" spans="1:27" s="105" customFormat="1" ht="18" customHeight="1" x14ac:dyDescent="0.15">
      <c r="A394" s="142">
        <f t="shared" ref="A394:A457" si="33">IF(F394&gt;0,A393+1,0)</f>
        <v>0</v>
      </c>
      <c r="B394" s="141">
        <f t="shared" si="31"/>
        <v>0</v>
      </c>
      <c r="C394" s="140">
        <f>IF(($P$9-SUM($C$9:C393))&gt;0,$AA$9,0)</f>
        <v>0</v>
      </c>
      <c r="D394" s="139">
        <f>IF(($P$10-SUM($D$9:D393))&gt;0,$AA$10,0)</f>
        <v>0</v>
      </c>
      <c r="E394" s="138">
        <f>IF(P$13&gt;1,"未定",ROUND(((P$9-SUM(C$9:C393))*P$14/100)/12,0))</f>
        <v>0</v>
      </c>
      <c r="F394" s="137">
        <f t="shared" si="30"/>
        <v>0</v>
      </c>
      <c r="G394" s="423"/>
      <c r="H394" s="424"/>
      <c r="I394" s="134"/>
      <c r="J394" s="134"/>
      <c r="K394" s="134"/>
      <c r="L394" s="134"/>
      <c r="M394" s="133">
        <f t="shared" si="32"/>
        <v>0</v>
      </c>
      <c r="N394" s="113"/>
      <c r="X394" s="109"/>
      <c r="Y394" s="109"/>
      <c r="Z394" s="109"/>
      <c r="AA394" s="108"/>
    </row>
    <row r="395" spans="1:27" s="105" customFormat="1" ht="18" customHeight="1" x14ac:dyDescent="0.15">
      <c r="A395" s="142">
        <f t="shared" si="33"/>
        <v>0</v>
      </c>
      <c r="B395" s="141">
        <f t="shared" si="31"/>
        <v>0</v>
      </c>
      <c r="C395" s="140">
        <f>IF(($P$9-SUM($C$9:C394))&gt;0,$AA$9,0)</f>
        <v>0</v>
      </c>
      <c r="D395" s="139">
        <f>IF(($P$10-SUM($D$9:D394))&gt;0,$AA$10,0)</f>
        <v>0</v>
      </c>
      <c r="E395" s="138">
        <f>IF(P$13&gt;1,"未定",ROUND(((P$9-SUM(C$9:C394))*P$14/100)/12,0))</f>
        <v>0</v>
      </c>
      <c r="F395" s="137">
        <f t="shared" si="30"/>
        <v>0</v>
      </c>
      <c r="G395" s="423"/>
      <c r="H395" s="424"/>
      <c r="I395" s="134"/>
      <c r="J395" s="134"/>
      <c r="K395" s="134"/>
      <c r="L395" s="134"/>
      <c r="M395" s="133">
        <f t="shared" si="32"/>
        <v>0</v>
      </c>
      <c r="N395" s="113"/>
      <c r="X395" s="109"/>
      <c r="Y395" s="109"/>
      <c r="Z395" s="109"/>
      <c r="AA395" s="108"/>
    </row>
    <row r="396" spans="1:27" s="105" customFormat="1" ht="18" customHeight="1" x14ac:dyDescent="0.15">
      <c r="A396" s="142">
        <f t="shared" si="33"/>
        <v>0</v>
      </c>
      <c r="B396" s="141">
        <f t="shared" si="31"/>
        <v>0</v>
      </c>
      <c r="C396" s="140">
        <f>IF(($P$9-SUM($C$9:C395))&gt;0,$AA$9,0)</f>
        <v>0</v>
      </c>
      <c r="D396" s="139">
        <f>IF(($P$10-SUM($D$9:D395))&gt;0,$AA$10,0)</f>
        <v>0</v>
      </c>
      <c r="E396" s="138">
        <f>IF(P$13&gt;1,"未定",ROUND(((P$9-SUM(C$9:C395))*P$14/100)/12,0))</f>
        <v>0</v>
      </c>
      <c r="F396" s="137">
        <f t="shared" si="30"/>
        <v>0</v>
      </c>
      <c r="G396" s="423"/>
      <c r="H396" s="424"/>
      <c r="I396" s="134"/>
      <c r="J396" s="134"/>
      <c r="K396" s="134"/>
      <c r="L396" s="134"/>
      <c r="M396" s="133">
        <f t="shared" si="32"/>
        <v>0</v>
      </c>
      <c r="N396" s="113"/>
      <c r="X396" s="109"/>
      <c r="Y396" s="109"/>
      <c r="Z396" s="109"/>
      <c r="AA396" s="108"/>
    </row>
    <row r="397" spans="1:27" s="105" customFormat="1" ht="18" customHeight="1" x14ac:dyDescent="0.15">
      <c r="A397" s="142">
        <f t="shared" si="33"/>
        <v>0</v>
      </c>
      <c r="B397" s="141">
        <f t="shared" si="31"/>
        <v>0</v>
      </c>
      <c r="C397" s="140">
        <f>IF(($P$9-SUM($C$9:C396))&gt;0,$AA$9,0)</f>
        <v>0</v>
      </c>
      <c r="D397" s="139">
        <f>IF(($P$10-SUM($D$9:D396))&gt;0,$AA$10,0)</f>
        <v>0</v>
      </c>
      <c r="E397" s="138">
        <f>IF(P$13&gt;1,"未定",ROUND(((P$9-SUM(C$9:C396))*P$14/100)/12,0))</f>
        <v>0</v>
      </c>
      <c r="F397" s="137">
        <f t="shared" si="30"/>
        <v>0</v>
      </c>
      <c r="G397" s="423"/>
      <c r="H397" s="424"/>
      <c r="I397" s="134"/>
      <c r="J397" s="134"/>
      <c r="K397" s="134"/>
      <c r="L397" s="134"/>
      <c r="M397" s="133">
        <f t="shared" si="32"/>
        <v>0</v>
      </c>
      <c r="N397" s="113"/>
      <c r="X397" s="109"/>
      <c r="Y397" s="109"/>
      <c r="Z397" s="109"/>
      <c r="AA397" s="108"/>
    </row>
    <row r="398" spans="1:27" s="105" customFormat="1" ht="18" customHeight="1" x14ac:dyDescent="0.15">
      <c r="A398" s="142">
        <f t="shared" si="33"/>
        <v>0</v>
      </c>
      <c r="B398" s="141">
        <f t="shared" si="31"/>
        <v>0</v>
      </c>
      <c r="C398" s="140">
        <f>IF(($P$9-SUM($C$9:C397))&gt;0,$AA$9,0)</f>
        <v>0</v>
      </c>
      <c r="D398" s="139">
        <f>IF(($P$10-SUM($D$9:D397))&gt;0,$AA$10,0)</f>
        <v>0</v>
      </c>
      <c r="E398" s="138">
        <f>IF(P$13&gt;1,"未定",ROUND(((P$9-SUM(C$9:C397))*P$14/100)/12,0))</f>
        <v>0</v>
      </c>
      <c r="F398" s="137">
        <f t="shared" si="30"/>
        <v>0</v>
      </c>
      <c r="G398" s="423"/>
      <c r="H398" s="424"/>
      <c r="I398" s="134"/>
      <c r="J398" s="134"/>
      <c r="K398" s="134"/>
      <c r="L398" s="134"/>
      <c r="M398" s="133">
        <f t="shared" si="32"/>
        <v>0</v>
      </c>
      <c r="N398" s="113"/>
      <c r="X398" s="109"/>
      <c r="Y398" s="109"/>
      <c r="Z398" s="109"/>
      <c r="AA398" s="108"/>
    </row>
    <row r="399" spans="1:27" s="105" customFormat="1" ht="18" customHeight="1" x14ac:dyDescent="0.15">
      <c r="A399" s="142">
        <f t="shared" si="33"/>
        <v>0</v>
      </c>
      <c r="B399" s="141">
        <f t="shared" si="31"/>
        <v>0</v>
      </c>
      <c r="C399" s="140">
        <f>IF(($P$9-SUM($C$9:C398))&gt;0,$AA$9,0)</f>
        <v>0</v>
      </c>
      <c r="D399" s="139">
        <f>IF(($P$10-SUM($D$9:D398))&gt;0,$AA$10,0)</f>
        <v>0</v>
      </c>
      <c r="E399" s="138">
        <f>IF(P$13&gt;1,"未定",ROUND(((P$9-SUM(C$9:C398))*P$14/100)/12,0))</f>
        <v>0</v>
      </c>
      <c r="F399" s="137">
        <f t="shared" si="30"/>
        <v>0</v>
      </c>
      <c r="G399" s="423"/>
      <c r="H399" s="424"/>
      <c r="I399" s="134"/>
      <c r="J399" s="134"/>
      <c r="K399" s="134"/>
      <c r="L399" s="134"/>
      <c r="M399" s="133">
        <f t="shared" si="32"/>
        <v>0</v>
      </c>
      <c r="N399" s="113"/>
      <c r="X399" s="109"/>
      <c r="Y399" s="109"/>
      <c r="Z399" s="109"/>
      <c r="AA399" s="108"/>
    </row>
    <row r="400" spans="1:27" s="105" customFormat="1" ht="18" customHeight="1" x14ac:dyDescent="0.15">
      <c r="A400" s="142">
        <f t="shared" si="33"/>
        <v>0</v>
      </c>
      <c r="B400" s="141">
        <f t="shared" si="31"/>
        <v>0</v>
      </c>
      <c r="C400" s="140">
        <f>IF(($P$9-SUM($C$9:C399))&gt;0,$AA$9,0)</f>
        <v>0</v>
      </c>
      <c r="D400" s="139">
        <f>IF(($P$10-SUM($D$9:D399))&gt;0,$AA$10,0)</f>
        <v>0</v>
      </c>
      <c r="E400" s="138">
        <f>IF(P$13&gt;1,"未定",ROUND(((P$9-SUM(C$9:C399))*P$14/100)/12,0))</f>
        <v>0</v>
      </c>
      <c r="F400" s="137">
        <f t="shared" si="30"/>
        <v>0</v>
      </c>
      <c r="G400" s="423"/>
      <c r="H400" s="424"/>
      <c r="I400" s="134"/>
      <c r="J400" s="134"/>
      <c r="K400" s="134"/>
      <c r="L400" s="134"/>
      <c r="M400" s="133">
        <f t="shared" si="32"/>
        <v>0</v>
      </c>
      <c r="N400" s="113"/>
      <c r="X400" s="109"/>
      <c r="Y400" s="109"/>
      <c r="Z400" s="109"/>
      <c r="AA400" s="108"/>
    </row>
    <row r="401" spans="1:27" s="105" customFormat="1" ht="18" customHeight="1" x14ac:dyDescent="0.15">
      <c r="A401" s="142">
        <f t="shared" si="33"/>
        <v>0</v>
      </c>
      <c r="B401" s="141">
        <f t="shared" si="31"/>
        <v>0</v>
      </c>
      <c r="C401" s="140">
        <f>IF(($P$9-SUM($C$9:C400))&gt;0,$AA$9,0)</f>
        <v>0</v>
      </c>
      <c r="D401" s="139">
        <f>IF(($P$10-SUM($D$9:D400))&gt;0,$AA$10,0)</f>
        <v>0</v>
      </c>
      <c r="E401" s="138">
        <f>IF(P$13&gt;1,"未定",ROUND(((P$9-SUM(C$9:C400))*P$14/100)/12,0))</f>
        <v>0</v>
      </c>
      <c r="F401" s="137">
        <f t="shared" si="30"/>
        <v>0</v>
      </c>
      <c r="G401" s="423"/>
      <c r="H401" s="424"/>
      <c r="I401" s="134"/>
      <c r="J401" s="134"/>
      <c r="K401" s="134"/>
      <c r="L401" s="134"/>
      <c r="M401" s="133">
        <f t="shared" si="32"/>
        <v>0</v>
      </c>
      <c r="N401" s="113"/>
      <c r="X401" s="109"/>
      <c r="Y401" s="109"/>
      <c r="Z401" s="109"/>
      <c r="AA401" s="108"/>
    </row>
    <row r="402" spans="1:27" s="105" customFormat="1" ht="18" customHeight="1" x14ac:dyDescent="0.15">
      <c r="A402" s="142">
        <f t="shared" si="33"/>
        <v>0</v>
      </c>
      <c r="B402" s="141">
        <f t="shared" si="31"/>
        <v>0</v>
      </c>
      <c r="C402" s="140">
        <f>IF(($P$9-SUM($C$9:C401))&gt;0,$AA$9,0)</f>
        <v>0</v>
      </c>
      <c r="D402" s="139">
        <f>IF(($P$10-SUM($D$9:D401))&gt;0,$AA$10,0)</f>
        <v>0</v>
      </c>
      <c r="E402" s="138">
        <f>IF(P$13&gt;1,"未定",ROUND(((P$9-SUM(C$9:C401))*P$14/100)/12,0))</f>
        <v>0</v>
      </c>
      <c r="F402" s="137">
        <f t="shared" si="30"/>
        <v>0</v>
      </c>
      <c r="G402" s="144" t="s">
        <v>122</v>
      </c>
      <c r="H402" s="143">
        <f>IF(P$13&gt;1,"未定",SUM(F393:F404))</f>
        <v>0</v>
      </c>
      <c r="I402" s="134"/>
      <c r="J402" s="134"/>
      <c r="K402" s="134"/>
      <c r="L402" s="134"/>
      <c r="M402" s="133">
        <f t="shared" si="32"/>
        <v>0</v>
      </c>
      <c r="N402" s="113"/>
      <c r="X402" s="109"/>
      <c r="Y402" s="109"/>
      <c r="Z402" s="109"/>
      <c r="AA402" s="108"/>
    </row>
    <row r="403" spans="1:27" s="105" customFormat="1" ht="18" customHeight="1" x14ac:dyDescent="0.15">
      <c r="A403" s="142">
        <f t="shared" si="33"/>
        <v>0</v>
      </c>
      <c r="B403" s="141">
        <f t="shared" si="31"/>
        <v>0</v>
      </c>
      <c r="C403" s="140">
        <f>IF(($P$9-SUM($C$9:C402))&gt;0,$AA$9,0)</f>
        <v>0</v>
      </c>
      <c r="D403" s="139">
        <f>IF(($P$10-SUM($D$9:D402))&gt;0,$AA$10,0)</f>
        <v>0</v>
      </c>
      <c r="E403" s="138">
        <f>IF(P$13&gt;1,"未定",ROUND(((P$9-SUM(C$9:C402))*P$14/100)/12,0))</f>
        <v>0</v>
      </c>
      <c r="F403" s="137">
        <f t="shared" si="30"/>
        <v>0</v>
      </c>
      <c r="G403" s="136" t="s">
        <v>121</v>
      </c>
      <c r="H403" s="135">
        <f>SUM(B393:B404)</f>
        <v>0</v>
      </c>
      <c r="I403" s="134"/>
      <c r="J403" s="134"/>
      <c r="K403" s="134"/>
      <c r="L403" s="134"/>
      <c r="M403" s="133">
        <f t="shared" si="32"/>
        <v>0</v>
      </c>
      <c r="N403" s="113"/>
      <c r="X403" s="109"/>
      <c r="Y403" s="109"/>
      <c r="Z403" s="109"/>
      <c r="AA403" s="108"/>
    </row>
    <row r="404" spans="1:27" s="105" customFormat="1" ht="18" customHeight="1" x14ac:dyDescent="0.15">
      <c r="A404" s="132">
        <f t="shared" si="33"/>
        <v>0</v>
      </c>
      <c r="B404" s="131">
        <f t="shared" si="31"/>
        <v>0</v>
      </c>
      <c r="C404" s="130">
        <f>IF(($P$9-SUM($C$9:C403))&gt;0,$AA$9,0)</f>
        <v>0</v>
      </c>
      <c r="D404" s="129">
        <f>IF(($P$10-SUM($D$9:D403))&gt;0,$AA$10,0)</f>
        <v>0</v>
      </c>
      <c r="E404" s="128">
        <f>IF(P$13&gt;1,"未定",ROUND(((P$9-SUM(C$9:C403))*P$14/100)/12,0))</f>
        <v>0</v>
      </c>
      <c r="F404" s="127">
        <f t="shared" si="30"/>
        <v>0</v>
      </c>
      <c r="G404" s="126" t="s">
        <v>120</v>
      </c>
      <c r="H404" s="125">
        <f>IF(P$13&gt;1,"未定",SUM(E393:E404))</f>
        <v>0</v>
      </c>
      <c r="I404" s="124"/>
      <c r="J404" s="124"/>
      <c r="K404" s="124"/>
      <c r="L404" s="124"/>
      <c r="M404" s="123">
        <f t="shared" si="32"/>
        <v>0</v>
      </c>
      <c r="N404" s="113"/>
      <c r="X404" s="109"/>
      <c r="Y404" s="109"/>
      <c r="Z404" s="109"/>
      <c r="AA404" s="108"/>
    </row>
    <row r="405" spans="1:27" s="105" customFormat="1" ht="18" customHeight="1" x14ac:dyDescent="0.15">
      <c r="A405" s="152">
        <f t="shared" si="33"/>
        <v>0</v>
      </c>
      <c r="B405" s="151">
        <f t="shared" si="31"/>
        <v>0</v>
      </c>
      <c r="C405" s="150">
        <f>IF(($P$9-SUM($C$9:C404))&gt;0,$AA$9,0)</f>
        <v>0</v>
      </c>
      <c r="D405" s="149">
        <f>IF(($P$10-SUM($D$9:D404))&gt;0,$AA$10,0)</f>
        <v>0</v>
      </c>
      <c r="E405" s="148">
        <f>IF(P$13&gt;1,"未定",ROUND(((P$9-SUM(C$9:C404))*P$14/100)/12,0))</f>
        <v>0</v>
      </c>
      <c r="F405" s="147">
        <f t="shared" si="30"/>
        <v>0</v>
      </c>
      <c r="G405" s="421" t="s">
        <v>128</v>
      </c>
      <c r="H405" s="422"/>
      <c r="I405" s="146"/>
      <c r="J405" s="146"/>
      <c r="K405" s="146"/>
      <c r="L405" s="146"/>
      <c r="M405" s="145">
        <f t="shared" si="32"/>
        <v>0</v>
      </c>
      <c r="N405" s="113"/>
      <c r="X405" s="109"/>
      <c r="Y405" s="109"/>
      <c r="Z405" s="109"/>
      <c r="AA405" s="108"/>
    </row>
    <row r="406" spans="1:27" s="105" customFormat="1" ht="18" customHeight="1" x14ac:dyDescent="0.15">
      <c r="A406" s="142">
        <f t="shared" si="33"/>
        <v>0</v>
      </c>
      <c r="B406" s="141">
        <f t="shared" si="31"/>
        <v>0</v>
      </c>
      <c r="C406" s="140">
        <f>IF(($P$9-SUM($C$9:C405))&gt;0,$AA$9,0)</f>
        <v>0</v>
      </c>
      <c r="D406" s="139">
        <f>IF(($P$10-SUM($D$9:D405))&gt;0,$AA$10,0)</f>
        <v>0</v>
      </c>
      <c r="E406" s="138">
        <f>IF(P$13&gt;1,"未定",ROUND(((P$9-SUM(C$9:C405))*P$14/100)/12,0))</f>
        <v>0</v>
      </c>
      <c r="F406" s="137">
        <f t="shared" si="30"/>
        <v>0</v>
      </c>
      <c r="G406" s="423"/>
      <c r="H406" s="424"/>
      <c r="I406" s="134"/>
      <c r="J406" s="134"/>
      <c r="K406" s="134"/>
      <c r="L406" s="134"/>
      <c r="M406" s="133">
        <f t="shared" si="32"/>
        <v>0</v>
      </c>
      <c r="N406" s="113"/>
      <c r="X406" s="109"/>
      <c r="Y406" s="109"/>
      <c r="Z406" s="109"/>
      <c r="AA406" s="108"/>
    </row>
    <row r="407" spans="1:27" s="105" customFormat="1" ht="18" customHeight="1" x14ac:dyDescent="0.15">
      <c r="A407" s="142">
        <f t="shared" si="33"/>
        <v>0</v>
      </c>
      <c r="B407" s="141">
        <f t="shared" si="31"/>
        <v>0</v>
      </c>
      <c r="C407" s="140">
        <f>IF(($P$9-SUM($C$9:C406))&gt;0,$AA$9,0)</f>
        <v>0</v>
      </c>
      <c r="D407" s="139">
        <f>IF(($P$10-SUM($D$9:D406))&gt;0,$AA$10,0)</f>
        <v>0</v>
      </c>
      <c r="E407" s="138">
        <f>IF(P$13&gt;1,"未定",ROUND(((P$9-SUM(C$9:C406))*P$14/100)/12,0))</f>
        <v>0</v>
      </c>
      <c r="F407" s="137">
        <f t="shared" si="30"/>
        <v>0</v>
      </c>
      <c r="G407" s="423"/>
      <c r="H407" s="424"/>
      <c r="I407" s="134"/>
      <c r="J407" s="134"/>
      <c r="K407" s="134"/>
      <c r="L407" s="134"/>
      <c r="M407" s="133">
        <f t="shared" si="32"/>
        <v>0</v>
      </c>
      <c r="N407" s="113"/>
      <c r="X407" s="109"/>
      <c r="Y407" s="109"/>
      <c r="Z407" s="109"/>
      <c r="AA407" s="108"/>
    </row>
    <row r="408" spans="1:27" s="105" customFormat="1" ht="18" customHeight="1" x14ac:dyDescent="0.15">
      <c r="A408" s="142">
        <f t="shared" si="33"/>
        <v>0</v>
      </c>
      <c r="B408" s="141">
        <f t="shared" si="31"/>
        <v>0</v>
      </c>
      <c r="C408" s="140">
        <f>IF(($P$9-SUM($C$9:C407))&gt;0,$AA$9,0)</f>
        <v>0</v>
      </c>
      <c r="D408" s="139">
        <f>IF(($P$10-SUM($D$9:D407))&gt;0,$AA$10,0)</f>
        <v>0</v>
      </c>
      <c r="E408" s="138">
        <f>IF(P$13&gt;1,"未定",ROUND(((P$9-SUM(C$9:C407))*P$14/100)/12,0))</f>
        <v>0</v>
      </c>
      <c r="F408" s="137">
        <f t="shared" si="30"/>
        <v>0</v>
      </c>
      <c r="G408" s="423"/>
      <c r="H408" s="424"/>
      <c r="I408" s="134"/>
      <c r="J408" s="134"/>
      <c r="K408" s="134"/>
      <c r="L408" s="134"/>
      <c r="M408" s="133">
        <f t="shared" si="32"/>
        <v>0</v>
      </c>
      <c r="N408" s="113"/>
      <c r="X408" s="109"/>
      <c r="Y408" s="109"/>
      <c r="Z408" s="109"/>
      <c r="AA408" s="108"/>
    </row>
    <row r="409" spans="1:27" s="105" customFormat="1" ht="18" customHeight="1" x14ac:dyDescent="0.15">
      <c r="A409" s="142">
        <f t="shared" si="33"/>
        <v>0</v>
      </c>
      <c r="B409" s="141">
        <f t="shared" si="31"/>
        <v>0</v>
      </c>
      <c r="C409" s="140">
        <f>IF(($P$9-SUM($C$9:C408))&gt;0,$AA$9,0)</f>
        <v>0</v>
      </c>
      <c r="D409" s="139">
        <f>IF(($P$10-SUM($D$9:D408))&gt;0,$AA$10,0)</f>
        <v>0</v>
      </c>
      <c r="E409" s="138">
        <f>IF(P$13&gt;1,"未定",ROUND(((P$9-SUM(C$9:C408))*P$14/100)/12,0))</f>
        <v>0</v>
      </c>
      <c r="F409" s="137">
        <f t="shared" si="30"/>
        <v>0</v>
      </c>
      <c r="G409" s="423"/>
      <c r="H409" s="424"/>
      <c r="I409" s="134"/>
      <c r="J409" s="134"/>
      <c r="K409" s="134"/>
      <c r="L409" s="134"/>
      <c r="M409" s="133">
        <f t="shared" si="32"/>
        <v>0</v>
      </c>
      <c r="N409" s="113"/>
      <c r="X409" s="109"/>
      <c r="Y409" s="109"/>
      <c r="Z409" s="109"/>
      <c r="AA409" s="108"/>
    </row>
    <row r="410" spans="1:27" s="105" customFormat="1" ht="18" customHeight="1" x14ac:dyDescent="0.15">
      <c r="A410" s="142">
        <f t="shared" si="33"/>
        <v>0</v>
      </c>
      <c r="B410" s="141">
        <f t="shared" si="31"/>
        <v>0</v>
      </c>
      <c r="C410" s="140">
        <f>IF(($P$9-SUM($C$9:C409))&gt;0,$AA$9,0)</f>
        <v>0</v>
      </c>
      <c r="D410" s="139">
        <f>IF(($P$10-SUM($D$9:D409))&gt;0,$AA$10,0)</f>
        <v>0</v>
      </c>
      <c r="E410" s="138">
        <f>IF(P$13&gt;1,"未定",ROUND(((P$9-SUM(C$9:C409))*P$14/100)/12,0))</f>
        <v>0</v>
      </c>
      <c r="F410" s="137">
        <f t="shared" si="30"/>
        <v>0</v>
      </c>
      <c r="G410" s="423"/>
      <c r="H410" s="424"/>
      <c r="I410" s="134"/>
      <c r="J410" s="134"/>
      <c r="K410" s="134"/>
      <c r="L410" s="134"/>
      <c r="M410" s="133">
        <f t="shared" si="32"/>
        <v>0</v>
      </c>
      <c r="N410" s="113"/>
      <c r="X410" s="109"/>
      <c r="Y410" s="109"/>
      <c r="Z410" s="109"/>
      <c r="AA410" s="108"/>
    </row>
    <row r="411" spans="1:27" s="105" customFormat="1" ht="18" customHeight="1" x14ac:dyDescent="0.15">
      <c r="A411" s="142">
        <f t="shared" si="33"/>
        <v>0</v>
      </c>
      <c r="B411" s="141">
        <f t="shared" si="31"/>
        <v>0</v>
      </c>
      <c r="C411" s="140">
        <f>IF(($P$9-SUM($C$9:C410))&gt;0,$AA$9,0)</f>
        <v>0</v>
      </c>
      <c r="D411" s="139">
        <f>IF(($P$10-SUM($D$9:D410))&gt;0,$AA$10,0)</f>
        <v>0</v>
      </c>
      <c r="E411" s="138">
        <f>IF(P$13&gt;1,"未定",ROUND(((P$9-SUM(C$9:C410))*P$14/100)/12,0))</f>
        <v>0</v>
      </c>
      <c r="F411" s="137">
        <f t="shared" si="30"/>
        <v>0</v>
      </c>
      <c r="G411" s="423"/>
      <c r="H411" s="424"/>
      <c r="I411" s="134"/>
      <c r="J411" s="134"/>
      <c r="K411" s="134"/>
      <c r="L411" s="134"/>
      <c r="M411" s="133">
        <f t="shared" si="32"/>
        <v>0</v>
      </c>
      <c r="N411" s="113"/>
      <c r="X411" s="109"/>
      <c r="Y411" s="109"/>
      <c r="Z411" s="109"/>
      <c r="AA411" s="108"/>
    </row>
    <row r="412" spans="1:27" s="105" customFormat="1" ht="18" customHeight="1" x14ac:dyDescent="0.15">
      <c r="A412" s="142">
        <f t="shared" si="33"/>
        <v>0</v>
      </c>
      <c r="B412" s="141">
        <f t="shared" si="31"/>
        <v>0</v>
      </c>
      <c r="C412" s="140">
        <f>IF(($P$9-SUM($C$9:C411))&gt;0,$AA$9,0)</f>
        <v>0</v>
      </c>
      <c r="D412" s="139">
        <f>IF(($P$10-SUM($D$9:D411))&gt;0,$AA$10,0)</f>
        <v>0</v>
      </c>
      <c r="E412" s="138">
        <f>IF(P$13&gt;1,"未定",ROUND(((P$9-SUM(C$9:C411))*P$14/100)/12,0))</f>
        <v>0</v>
      </c>
      <c r="F412" s="137">
        <f t="shared" si="30"/>
        <v>0</v>
      </c>
      <c r="G412" s="423"/>
      <c r="H412" s="424"/>
      <c r="I412" s="134"/>
      <c r="J412" s="134"/>
      <c r="K412" s="134"/>
      <c r="L412" s="134"/>
      <c r="M412" s="133">
        <f t="shared" si="32"/>
        <v>0</v>
      </c>
      <c r="N412" s="113"/>
      <c r="X412" s="109"/>
      <c r="Y412" s="109"/>
      <c r="Z412" s="109"/>
      <c r="AA412" s="108"/>
    </row>
    <row r="413" spans="1:27" s="105" customFormat="1" ht="18" customHeight="1" x14ac:dyDescent="0.15">
      <c r="A413" s="142">
        <f t="shared" si="33"/>
        <v>0</v>
      </c>
      <c r="B413" s="141">
        <f t="shared" si="31"/>
        <v>0</v>
      </c>
      <c r="C413" s="140">
        <f>IF(($P$9-SUM($C$9:C412))&gt;0,$AA$9,0)</f>
        <v>0</v>
      </c>
      <c r="D413" s="139">
        <f>IF(($P$10-SUM($D$9:D412))&gt;0,$AA$10,0)</f>
        <v>0</v>
      </c>
      <c r="E413" s="138">
        <f>IF(P$13&gt;1,"未定",ROUND(((P$9-SUM(C$9:C412))*P$14/100)/12,0))</f>
        <v>0</v>
      </c>
      <c r="F413" s="137">
        <f t="shared" si="30"/>
        <v>0</v>
      </c>
      <c r="G413" s="423"/>
      <c r="H413" s="424"/>
      <c r="I413" s="134"/>
      <c r="J413" s="134"/>
      <c r="K413" s="134"/>
      <c r="L413" s="134"/>
      <c r="M413" s="133">
        <f t="shared" si="32"/>
        <v>0</v>
      </c>
      <c r="N413" s="113"/>
      <c r="X413" s="109"/>
      <c r="Y413" s="109"/>
      <c r="Z413" s="109"/>
      <c r="AA413" s="108"/>
    </row>
    <row r="414" spans="1:27" s="105" customFormat="1" ht="18" customHeight="1" x14ac:dyDescent="0.15">
      <c r="A414" s="142">
        <f t="shared" si="33"/>
        <v>0</v>
      </c>
      <c r="B414" s="141">
        <f t="shared" si="31"/>
        <v>0</v>
      </c>
      <c r="C414" s="140">
        <f>IF(($P$9-SUM($C$9:C413))&gt;0,$AA$9,0)</f>
        <v>0</v>
      </c>
      <c r="D414" s="139">
        <f>IF(($P$10-SUM($D$9:D413))&gt;0,$AA$10,0)</f>
        <v>0</v>
      </c>
      <c r="E414" s="138">
        <f>IF(P$13&gt;1,"未定",ROUND(((P$9-SUM(C$9:C413))*P$14/100)/12,0))</f>
        <v>0</v>
      </c>
      <c r="F414" s="137">
        <f t="shared" si="30"/>
        <v>0</v>
      </c>
      <c r="G414" s="144" t="s">
        <v>122</v>
      </c>
      <c r="H414" s="143">
        <f>IF(P$13&gt;1,"未定",SUM(F405:F416))</f>
        <v>0</v>
      </c>
      <c r="I414" s="134"/>
      <c r="J414" s="134"/>
      <c r="K414" s="134"/>
      <c r="L414" s="134"/>
      <c r="M414" s="133">
        <f t="shared" si="32"/>
        <v>0</v>
      </c>
      <c r="N414" s="113"/>
      <c r="X414" s="109"/>
      <c r="Y414" s="109"/>
      <c r="Z414" s="109"/>
      <c r="AA414" s="108"/>
    </row>
    <row r="415" spans="1:27" s="105" customFormat="1" ht="18" customHeight="1" x14ac:dyDescent="0.15">
      <c r="A415" s="142">
        <f t="shared" si="33"/>
        <v>0</v>
      </c>
      <c r="B415" s="141">
        <f t="shared" si="31"/>
        <v>0</v>
      </c>
      <c r="C415" s="140">
        <f>IF(($P$9-SUM($C$9:C414))&gt;0,$AA$9,0)</f>
        <v>0</v>
      </c>
      <c r="D415" s="139">
        <f>IF(($P$10-SUM($D$9:D414))&gt;0,$AA$10,0)</f>
        <v>0</v>
      </c>
      <c r="E415" s="138">
        <f>IF(P$13&gt;1,"未定",ROUND(((P$9-SUM(C$9:C414))*P$14/100)/12,0))</f>
        <v>0</v>
      </c>
      <c r="F415" s="137">
        <f t="shared" si="30"/>
        <v>0</v>
      </c>
      <c r="G415" s="136" t="s">
        <v>121</v>
      </c>
      <c r="H415" s="135">
        <f>SUM(B405:B416)</f>
        <v>0</v>
      </c>
      <c r="I415" s="134"/>
      <c r="J415" s="134"/>
      <c r="K415" s="134"/>
      <c r="L415" s="134"/>
      <c r="M415" s="133">
        <f t="shared" si="32"/>
        <v>0</v>
      </c>
      <c r="N415" s="113"/>
      <c r="X415" s="109"/>
      <c r="Y415" s="109"/>
      <c r="Z415" s="109"/>
      <c r="AA415" s="108"/>
    </row>
    <row r="416" spans="1:27" s="105" customFormat="1" ht="18" customHeight="1" x14ac:dyDescent="0.15">
      <c r="A416" s="132">
        <f t="shared" si="33"/>
        <v>0</v>
      </c>
      <c r="B416" s="131">
        <f t="shared" si="31"/>
        <v>0</v>
      </c>
      <c r="C416" s="130">
        <f>IF(($P$9-SUM($C$9:C415))&gt;0,$AA$9,0)</f>
        <v>0</v>
      </c>
      <c r="D416" s="129">
        <f>IF(($P$10-SUM($D$9:D415))&gt;0,$AA$10,0)</f>
        <v>0</v>
      </c>
      <c r="E416" s="128">
        <f>IF(P$13&gt;1,"未定",ROUND(((P$9-SUM(C$9:C415))*P$14/100)/12,0))</f>
        <v>0</v>
      </c>
      <c r="F416" s="127">
        <f t="shared" si="30"/>
        <v>0</v>
      </c>
      <c r="G416" s="126" t="s">
        <v>120</v>
      </c>
      <c r="H416" s="125">
        <f>IF(P$13&gt;1,"未定",SUM(E405:E416))</f>
        <v>0</v>
      </c>
      <c r="I416" s="124"/>
      <c r="J416" s="124"/>
      <c r="K416" s="124"/>
      <c r="L416" s="124"/>
      <c r="M416" s="123">
        <f t="shared" si="32"/>
        <v>0</v>
      </c>
      <c r="N416" s="113"/>
      <c r="X416" s="109"/>
      <c r="Y416" s="109"/>
      <c r="Z416" s="109"/>
      <c r="AA416" s="108"/>
    </row>
    <row r="417" spans="1:27" s="105" customFormat="1" ht="18" customHeight="1" x14ac:dyDescent="0.15">
      <c r="A417" s="152">
        <f t="shared" si="33"/>
        <v>0</v>
      </c>
      <c r="B417" s="151">
        <f t="shared" si="31"/>
        <v>0</v>
      </c>
      <c r="C417" s="150">
        <f>IF(($P$9-SUM($C$9:C416))&gt;0,$AA$9,0)</f>
        <v>0</v>
      </c>
      <c r="D417" s="149">
        <f>IF(($P$10-SUM($D$9:D416))&gt;0,$AA$10,0)</f>
        <v>0</v>
      </c>
      <c r="E417" s="148">
        <f>IF(P$13&gt;1,"未定",ROUND(((P$9-SUM(C$9:C416))*P$14/100)/12,0))</f>
        <v>0</v>
      </c>
      <c r="F417" s="147">
        <f t="shared" si="30"/>
        <v>0</v>
      </c>
      <c r="G417" s="421" t="s">
        <v>127</v>
      </c>
      <c r="H417" s="422"/>
      <c r="I417" s="146"/>
      <c r="J417" s="146"/>
      <c r="K417" s="146"/>
      <c r="L417" s="146"/>
      <c r="M417" s="145">
        <f t="shared" si="32"/>
        <v>0</v>
      </c>
      <c r="N417" s="113"/>
      <c r="X417" s="109"/>
      <c r="Y417" s="109"/>
      <c r="Z417" s="109"/>
      <c r="AA417" s="108"/>
    </row>
    <row r="418" spans="1:27" s="105" customFormat="1" ht="18" customHeight="1" x14ac:dyDescent="0.15">
      <c r="A418" s="142">
        <f t="shared" si="33"/>
        <v>0</v>
      </c>
      <c r="B418" s="141">
        <f t="shared" si="31"/>
        <v>0</v>
      </c>
      <c r="C418" s="140">
        <f>IF(($P$9-SUM($C$9:C417))&gt;0,$AA$9,0)</f>
        <v>0</v>
      </c>
      <c r="D418" s="139">
        <f>IF(($P$10-SUM($D$9:D417))&gt;0,$AA$10,0)</f>
        <v>0</v>
      </c>
      <c r="E418" s="138">
        <f>IF(P$13&gt;1,"未定",ROUND(((P$9-SUM(C$9:C417))*P$14/100)/12,0))</f>
        <v>0</v>
      </c>
      <c r="F418" s="137">
        <f t="shared" si="30"/>
        <v>0</v>
      </c>
      <c r="G418" s="423"/>
      <c r="H418" s="424"/>
      <c r="I418" s="134"/>
      <c r="J418" s="134"/>
      <c r="K418" s="134"/>
      <c r="L418" s="134"/>
      <c r="M418" s="133">
        <f t="shared" si="32"/>
        <v>0</v>
      </c>
      <c r="N418" s="113"/>
      <c r="X418" s="109"/>
      <c r="Y418" s="109"/>
      <c r="Z418" s="109"/>
      <c r="AA418" s="108"/>
    </row>
    <row r="419" spans="1:27" s="105" customFormat="1" ht="18" customHeight="1" x14ac:dyDescent="0.15">
      <c r="A419" s="142">
        <f t="shared" si="33"/>
        <v>0</v>
      </c>
      <c r="B419" s="141">
        <f t="shared" si="31"/>
        <v>0</v>
      </c>
      <c r="C419" s="140">
        <f>IF(($P$9-SUM($C$9:C418))&gt;0,$AA$9,0)</f>
        <v>0</v>
      </c>
      <c r="D419" s="139">
        <f>IF(($P$10-SUM($D$9:D418))&gt;0,$AA$10,0)</f>
        <v>0</v>
      </c>
      <c r="E419" s="138">
        <f>IF(P$13&gt;1,"未定",ROUND(((P$9-SUM(C$9:C418))*P$14/100)/12,0))</f>
        <v>0</v>
      </c>
      <c r="F419" s="137">
        <f t="shared" si="30"/>
        <v>0</v>
      </c>
      <c r="G419" s="423"/>
      <c r="H419" s="424"/>
      <c r="I419" s="134"/>
      <c r="J419" s="134"/>
      <c r="K419" s="134"/>
      <c r="L419" s="134"/>
      <c r="M419" s="133">
        <f t="shared" si="32"/>
        <v>0</v>
      </c>
      <c r="N419" s="113"/>
      <c r="X419" s="109"/>
      <c r="Y419" s="109"/>
      <c r="Z419" s="109"/>
      <c r="AA419" s="108"/>
    </row>
    <row r="420" spans="1:27" s="105" customFormat="1" ht="18" customHeight="1" x14ac:dyDescent="0.15">
      <c r="A420" s="142">
        <f t="shared" si="33"/>
        <v>0</v>
      </c>
      <c r="B420" s="141">
        <f t="shared" si="31"/>
        <v>0</v>
      </c>
      <c r="C420" s="140">
        <f>IF(($P$9-SUM($C$9:C419))&gt;0,$AA$9,0)</f>
        <v>0</v>
      </c>
      <c r="D420" s="139">
        <f>IF(($P$10-SUM($D$9:D419))&gt;0,$AA$10,0)</f>
        <v>0</v>
      </c>
      <c r="E420" s="138">
        <f>IF(P$13&gt;1,"未定",ROUND(((P$9-SUM(C$9:C419))*P$14/100)/12,0))</f>
        <v>0</v>
      </c>
      <c r="F420" s="137">
        <f t="shared" si="30"/>
        <v>0</v>
      </c>
      <c r="G420" s="423"/>
      <c r="H420" s="424"/>
      <c r="I420" s="134"/>
      <c r="J420" s="134"/>
      <c r="K420" s="134"/>
      <c r="L420" s="134"/>
      <c r="M420" s="133">
        <f t="shared" si="32"/>
        <v>0</v>
      </c>
      <c r="N420" s="113"/>
      <c r="X420" s="109"/>
      <c r="Y420" s="109"/>
      <c r="Z420" s="109"/>
      <c r="AA420" s="108"/>
    </row>
    <row r="421" spans="1:27" s="105" customFormat="1" ht="18" customHeight="1" x14ac:dyDescent="0.15">
      <c r="A421" s="142">
        <f t="shared" si="33"/>
        <v>0</v>
      </c>
      <c r="B421" s="141">
        <f t="shared" si="31"/>
        <v>0</v>
      </c>
      <c r="C421" s="140">
        <f>IF(($P$9-SUM($C$9:C420))&gt;0,$AA$9,0)</f>
        <v>0</v>
      </c>
      <c r="D421" s="139">
        <f>IF(($P$10-SUM($D$9:D420))&gt;0,$AA$10,0)</f>
        <v>0</v>
      </c>
      <c r="E421" s="138">
        <f>IF(P$13&gt;1,"未定",ROUND(((P$9-SUM(C$9:C420))*P$14/100)/12,0))</f>
        <v>0</v>
      </c>
      <c r="F421" s="137">
        <f t="shared" si="30"/>
        <v>0</v>
      </c>
      <c r="G421" s="423"/>
      <c r="H421" s="424"/>
      <c r="I421" s="134"/>
      <c r="J421" s="134"/>
      <c r="K421" s="134"/>
      <c r="L421" s="134"/>
      <c r="M421" s="133">
        <f t="shared" si="32"/>
        <v>0</v>
      </c>
      <c r="N421" s="113"/>
      <c r="X421" s="109"/>
      <c r="Y421" s="109"/>
      <c r="Z421" s="109"/>
      <c r="AA421" s="108"/>
    </row>
    <row r="422" spans="1:27" s="105" customFormat="1" ht="18" customHeight="1" x14ac:dyDescent="0.15">
      <c r="A422" s="142">
        <f t="shared" si="33"/>
        <v>0</v>
      </c>
      <c r="B422" s="141">
        <f t="shared" si="31"/>
        <v>0</v>
      </c>
      <c r="C422" s="140">
        <f>IF(($P$9-SUM($C$9:C421))&gt;0,$AA$9,0)</f>
        <v>0</v>
      </c>
      <c r="D422" s="139">
        <f>IF(($P$10-SUM($D$9:D421))&gt;0,$AA$10,0)</f>
        <v>0</v>
      </c>
      <c r="E422" s="138">
        <f>IF(P$13&gt;1,"未定",ROUND(((P$9-SUM(C$9:C421))*P$14/100)/12,0))</f>
        <v>0</v>
      </c>
      <c r="F422" s="137">
        <f t="shared" si="30"/>
        <v>0</v>
      </c>
      <c r="G422" s="423"/>
      <c r="H422" s="424"/>
      <c r="I422" s="134"/>
      <c r="J422" s="134"/>
      <c r="K422" s="134"/>
      <c r="L422" s="134"/>
      <c r="M422" s="133">
        <f t="shared" si="32"/>
        <v>0</v>
      </c>
      <c r="N422" s="113"/>
      <c r="X422" s="109"/>
      <c r="Y422" s="109"/>
      <c r="Z422" s="109"/>
      <c r="AA422" s="108"/>
    </row>
    <row r="423" spans="1:27" s="105" customFormat="1" ht="18" customHeight="1" x14ac:dyDescent="0.15">
      <c r="A423" s="142">
        <f t="shared" si="33"/>
        <v>0</v>
      </c>
      <c r="B423" s="141">
        <f t="shared" si="31"/>
        <v>0</v>
      </c>
      <c r="C423" s="140">
        <f>IF(($P$9-SUM($C$9:C422))&gt;0,$AA$9,0)</f>
        <v>0</v>
      </c>
      <c r="D423" s="139">
        <f>IF(($P$10-SUM($D$9:D422))&gt;0,$AA$10,0)</f>
        <v>0</v>
      </c>
      <c r="E423" s="138">
        <f>IF(P$13&gt;1,"未定",ROUND(((P$9-SUM(C$9:C422))*P$14/100)/12,0))</f>
        <v>0</v>
      </c>
      <c r="F423" s="137">
        <f t="shared" si="30"/>
        <v>0</v>
      </c>
      <c r="G423" s="423"/>
      <c r="H423" s="424"/>
      <c r="I423" s="134"/>
      <c r="J423" s="134"/>
      <c r="K423" s="134"/>
      <c r="L423" s="134"/>
      <c r="M423" s="133">
        <f t="shared" si="32"/>
        <v>0</v>
      </c>
      <c r="N423" s="113"/>
      <c r="X423" s="109"/>
      <c r="Y423" s="109"/>
      <c r="Z423" s="109"/>
      <c r="AA423" s="108"/>
    </row>
    <row r="424" spans="1:27" s="105" customFormat="1" ht="18" customHeight="1" x14ac:dyDescent="0.15">
      <c r="A424" s="142">
        <f t="shared" si="33"/>
        <v>0</v>
      </c>
      <c r="B424" s="141">
        <f t="shared" si="31"/>
        <v>0</v>
      </c>
      <c r="C424" s="140">
        <f>IF(($P$9-SUM($C$9:C423))&gt;0,$AA$9,0)</f>
        <v>0</v>
      </c>
      <c r="D424" s="139">
        <f>IF(($P$10-SUM($D$9:D423))&gt;0,$AA$10,0)</f>
        <v>0</v>
      </c>
      <c r="E424" s="138">
        <f>IF(P$13&gt;1,"未定",ROUND(((P$9-SUM(C$9:C423))*P$14/100)/12,0))</f>
        <v>0</v>
      </c>
      <c r="F424" s="137">
        <f t="shared" si="30"/>
        <v>0</v>
      </c>
      <c r="G424" s="423"/>
      <c r="H424" s="424"/>
      <c r="I424" s="134"/>
      <c r="J424" s="134"/>
      <c r="K424" s="134"/>
      <c r="L424" s="134"/>
      <c r="M424" s="133">
        <f t="shared" si="32"/>
        <v>0</v>
      </c>
      <c r="N424" s="113"/>
      <c r="X424" s="109"/>
      <c r="Y424" s="109"/>
      <c r="Z424" s="109"/>
      <c r="AA424" s="108"/>
    </row>
    <row r="425" spans="1:27" s="105" customFormat="1" ht="18" customHeight="1" x14ac:dyDescent="0.15">
      <c r="A425" s="142">
        <f t="shared" si="33"/>
        <v>0</v>
      </c>
      <c r="B425" s="141">
        <f t="shared" si="31"/>
        <v>0</v>
      </c>
      <c r="C425" s="140">
        <f>IF(($P$9-SUM($C$9:C424))&gt;0,$AA$9,0)</f>
        <v>0</v>
      </c>
      <c r="D425" s="139">
        <f>IF(($P$10-SUM($D$9:D424))&gt;0,$AA$10,0)</f>
        <v>0</v>
      </c>
      <c r="E425" s="138">
        <f>IF(P$13&gt;1,"未定",ROUND(((P$9-SUM(C$9:C424))*P$14/100)/12,0))</f>
        <v>0</v>
      </c>
      <c r="F425" s="137">
        <f t="shared" si="30"/>
        <v>0</v>
      </c>
      <c r="G425" s="423"/>
      <c r="H425" s="424"/>
      <c r="I425" s="134"/>
      <c r="J425" s="134"/>
      <c r="K425" s="134"/>
      <c r="L425" s="134"/>
      <c r="M425" s="133">
        <f t="shared" si="32"/>
        <v>0</v>
      </c>
      <c r="N425" s="113"/>
      <c r="X425" s="109"/>
      <c r="Y425" s="109"/>
      <c r="Z425" s="109"/>
      <c r="AA425" s="108"/>
    </row>
    <row r="426" spans="1:27" s="105" customFormat="1" ht="18" customHeight="1" x14ac:dyDescent="0.15">
      <c r="A426" s="142">
        <f t="shared" si="33"/>
        <v>0</v>
      </c>
      <c r="B426" s="141">
        <f t="shared" si="31"/>
        <v>0</v>
      </c>
      <c r="C426" s="140">
        <f>IF(($P$9-SUM($C$9:C425))&gt;0,$AA$9,0)</f>
        <v>0</v>
      </c>
      <c r="D426" s="139">
        <f>IF(($P$10-SUM($D$9:D425))&gt;0,$AA$10,0)</f>
        <v>0</v>
      </c>
      <c r="E426" s="138">
        <f>IF(P$13&gt;1,"未定",ROUND(((P$9-SUM(C$9:C425))*P$14/100)/12,0))</f>
        <v>0</v>
      </c>
      <c r="F426" s="137">
        <f t="shared" si="30"/>
        <v>0</v>
      </c>
      <c r="G426" s="144" t="s">
        <v>122</v>
      </c>
      <c r="H426" s="143">
        <f>IF(P$13&gt;1,"未定",SUM(F417:F428))</f>
        <v>0</v>
      </c>
      <c r="I426" s="134"/>
      <c r="J426" s="134"/>
      <c r="K426" s="134"/>
      <c r="L426" s="134"/>
      <c r="M426" s="133">
        <f t="shared" si="32"/>
        <v>0</v>
      </c>
      <c r="N426" s="113"/>
      <c r="X426" s="109"/>
      <c r="Y426" s="109"/>
      <c r="Z426" s="109"/>
      <c r="AA426" s="108"/>
    </row>
    <row r="427" spans="1:27" s="105" customFormat="1" ht="18" customHeight="1" x14ac:dyDescent="0.15">
      <c r="A427" s="142">
        <f t="shared" si="33"/>
        <v>0</v>
      </c>
      <c r="B427" s="141">
        <f t="shared" si="31"/>
        <v>0</v>
      </c>
      <c r="C427" s="140">
        <f>IF(($P$9-SUM($C$9:C426))&gt;0,$AA$9,0)</f>
        <v>0</v>
      </c>
      <c r="D427" s="139">
        <f>IF(($P$10-SUM($D$9:D426))&gt;0,$AA$10,0)</f>
        <v>0</v>
      </c>
      <c r="E427" s="138">
        <f>IF(P$13&gt;1,"未定",ROUND(((P$9-SUM(C$9:C426))*P$14/100)/12,0))</f>
        <v>0</v>
      </c>
      <c r="F427" s="137">
        <f t="shared" si="30"/>
        <v>0</v>
      </c>
      <c r="G427" s="136" t="s">
        <v>121</v>
      </c>
      <c r="H427" s="135">
        <f>SUM(B417:B428)</f>
        <v>0</v>
      </c>
      <c r="I427" s="134"/>
      <c r="J427" s="134"/>
      <c r="K427" s="134"/>
      <c r="L427" s="134"/>
      <c r="M427" s="133">
        <f t="shared" si="32"/>
        <v>0</v>
      </c>
      <c r="N427" s="113"/>
      <c r="X427" s="109"/>
      <c r="Y427" s="109"/>
      <c r="Z427" s="109"/>
      <c r="AA427" s="108"/>
    </row>
    <row r="428" spans="1:27" s="105" customFormat="1" ht="18" customHeight="1" x14ac:dyDescent="0.15">
      <c r="A428" s="132">
        <f t="shared" si="33"/>
        <v>0</v>
      </c>
      <c r="B428" s="131">
        <f t="shared" si="31"/>
        <v>0</v>
      </c>
      <c r="C428" s="130">
        <f>IF(($P$9-SUM($C$9:C427))&gt;0,$AA$9,0)</f>
        <v>0</v>
      </c>
      <c r="D428" s="129">
        <f>IF(($P$10-SUM($D$9:D427))&gt;0,$AA$10,0)</f>
        <v>0</v>
      </c>
      <c r="E428" s="128">
        <f>IF(P$13&gt;1,"未定",ROUND(((P$9-SUM(C$9:C427))*P$14/100)/12,0))</f>
        <v>0</v>
      </c>
      <c r="F428" s="127">
        <f t="shared" si="30"/>
        <v>0</v>
      </c>
      <c r="G428" s="126" t="s">
        <v>120</v>
      </c>
      <c r="H428" s="125">
        <f>IF(P$13&gt;1,"未定",SUM(E417:E428))</f>
        <v>0</v>
      </c>
      <c r="I428" s="124"/>
      <c r="J428" s="124"/>
      <c r="K428" s="124"/>
      <c r="L428" s="124"/>
      <c r="M428" s="123">
        <f t="shared" si="32"/>
        <v>0</v>
      </c>
      <c r="N428" s="113"/>
      <c r="X428" s="109"/>
      <c r="Y428" s="109"/>
      <c r="Z428" s="109"/>
      <c r="AA428" s="108"/>
    </row>
    <row r="429" spans="1:27" s="105" customFormat="1" ht="18" customHeight="1" x14ac:dyDescent="0.15">
      <c r="A429" s="152">
        <f t="shared" si="33"/>
        <v>0</v>
      </c>
      <c r="B429" s="151">
        <f t="shared" si="31"/>
        <v>0</v>
      </c>
      <c r="C429" s="150">
        <f>IF(($P$9-SUM($C$9:C428))&gt;0,$AA$9,0)</f>
        <v>0</v>
      </c>
      <c r="D429" s="149">
        <f>IF(($P$10-SUM($D$9:D428))&gt;0,$AA$10,0)</f>
        <v>0</v>
      </c>
      <c r="E429" s="148">
        <f>IF(P$13&gt;1,"未定",ROUND(((P$9-SUM(C$9:C428))*P$14/100)/12,0))</f>
        <v>0</v>
      </c>
      <c r="F429" s="147">
        <f t="shared" si="30"/>
        <v>0</v>
      </c>
      <c r="G429" s="421" t="s">
        <v>126</v>
      </c>
      <c r="H429" s="422"/>
      <c r="I429" s="146"/>
      <c r="J429" s="146"/>
      <c r="K429" s="146"/>
      <c r="L429" s="146"/>
      <c r="M429" s="145">
        <f t="shared" si="32"/>
        <v>0</v>
      </c>
      <c r="N429" s="113"/>
      <c r="X429" s="109"/>
      <c r="Y429" s="109"/>
      <c r="Z429" s="109"/>
      <c r="AA429" s="108"/>
    </row>
    <row r="430" spans="1:27" s="105" customFormat="1" ht="18" customHeight="1" x14ac:dyDescent="0.15">
      <c r="A430" s="142">
        <f t="shared" si="33"/>
        <v>0</v>
      </c>
      <c r="B430" s="141">
        <f t="shared" si="31"/>
        <v>0</v>
      </c>
      <c r="C430" s="140">
        <f>IF(($P$9-SUM($C$9:C429))&gt;0,$AA$9,0)</f>
        <v>0</v>
      </c>
      <c r="D430" s="139">
        <f>IF(($P$10-SUM($D$9:D429))&gt;0,$AA$10,0)</f>
        <v>0</v>
      </c>
      <c r="E430" s="138">
        <f>IF(P$13&gt;1,"未定",ROUND(((P$9-SUM(C$9:C429))*P$14/100)/12,0))</f>
        <v>0</v>
      </c>
      <c r="F430" s="137">
        <f t="shared" si="30"/>
        <v>0</v>
      </c>
      <c r="G430" s="423"/>
      <c r="H430" s="424"/>
      <c r="I430" s="134"/>
      <c r="J430" s="134"/>
      <c r="K430" s="134"/>
      <c r="L430" s="134"/>
      <c r="M430" s="133">
        <f t="shared" si="32"/>
        <v>0</v>
      </c>
      <c r="N430" s="113"/>
      <c r="X430" s="109"/>
      <c r="Y430" s="109"/>
      <c r="Z430" s="109"/>
      <c r="AA430" s="108"/>
    </row>
    <row r="431" spans="1:27" s="105" customFormat="1" ht="18" customHeight="1" x14ac:dyDescent="0.15">
      <c r="A431" s="142">
        <f t="shared" si="33"/>
        <v>0</v>
      </c>
      <c r="B431" s="141">
        <f t="shared" si="31"/>
        <v>0</v>
      </c>
      <c r="C431" s="140">
        <f>IF(($P$9-SUM($C$9:C430))&gt;0,$AA$9,0)</f>
        <v>0</v>
      </c>
      <c r="D431" s="139">
        <f>IF(($P$10-SUM($D$9:D430))&gt;0,$AA$10,0)</f>
        <v>0</v>
      </c>
      <c r="E431" s="138">
        <f>IF(P$13&gt;1,"未定",ROUND(((P$9-SUM(C$9:C430))*P$14/100)/12,0))</f>
        <v>0</v>
      </c>
      <c r="F431" s="137">
        <f t="shared" si="30"/>
        <v>0</v>
      </c>
      <c r="G431" s="423"/>
      <c r="H431" s="424"/>
      <c r="I431" s="134"/>
      <c r="J431" s="134"/>
      <c r="K431" s="134"/>
      <c r="L431" s="134"/>
      <c r="M431" s="133">
        <f t="shared" si="32"/>
        <v>0</v>
      </c>
      <c r="N431" s="113"/>
      <c r="X431" s="109"/>
      <c r="Y431" s="109"/>
      <c r="Z431" s="109"/>
      <c r="AA431" s="108"/>
    </row>
    <row r="432" spans="1:27" s="105" customFormat="1" ht="18" customHeight="1" x14ac:dyDescent="0.15">
      <c r="A432" s="142">
        <f t="shared" si="33"/>
        <v>0</v>
      </c>
      <c r="B432" s="141">
        <f t="shared" si="31"/>
        <v>0</v>
      </c>
      <c r="C432" s="140">
        <f>IF(($P$9-SUM($C$9:C431))&gt;0,$AA$9,0)</f>
        <v>0</v>
      </c>
      <c r="D432" s="139">
        <f>IF(($P$10-SUM($D$9:D431))&gt;0,$AA$10,0)</f>
        <v>0</v>
      </c>
      <c r="E432" s="138">
        <f>IF(P$13&gt;1,"未定",ROUND(((P$9-SUM(C$9:C431))*P$14/100)/12,0))</f>
        <v>0</v>
      </c>
      <c r="F432" s="137">
        <f t="shared" si="30"/>
        <v>0</v>
      </c>
      <c r="G432" s="423"/>
      <c r="H432" s="424"/>
      <c r="I432" s="134"/>
      <c r="J432" s="134"/>
      <c r="K432" s="134"/>
      <c r="L432" s="134"/>
      <c r="M432" s="133">
        <f t="shared" si="32"/>
        <v>0</v>
      </c>
      <c r="N432" s="113"/>
      <c r="X432" s="109"/>
      <c r="Y432" s="109"/>
      <c r="Z432" s="109"/>
      <c r="AA432" s="108"/>
    </row>
    <row r="433" spans="1:27" s="105" customFormat="1" ht="18" customHeight="1" x14ac:dyDescent="0.15">
      <c r="A433" s="142">
        <f t="shared" si="33"/>
        <v>0</v>
      </c>
      <c r="B433" s="141">
        <f t="shared" si="31"/>
        <v>0</v>
      </c>
      <c r="C433" s="140">
        <f>IF(($P$9-SUM($C$9:C432))&gt;0,$AA$9,0)</f>
        <v>0</v>
      </c>
      <c r="D433" s="139">
        <f>IF(($P$10-SUM($D$9:D432))&gt;0,$AA$10,0)</f>
        <v>0</v>
      </c>
      <c r="E433" s="138">
        <f>IF(P$13&gt;1,"未定",ROUND(((P$9-SUM(C$9:C432))*P$14/100)/12,0))</f>
        <v>0</v>
      </c>
      <c r="F433" s="137">
        <f t="shared" si="30"/>
        <v>0</v>
      </c>
      <c r="G433" s="423"/>
      <c r="H433" s="424"/>
      <c r="I433" s="134"/>
      <c r="J433" s="134"/>
      <c r="K433" s="134"/>
      <c r="L433" s="134"/>
      <c r="M433" s="133">
        <f t="shared" si="32"/>
        <v>0</v>
      </c>
      <c r="N433" s="113"/>
      <c r="X433" s="109"/>
      <c r="Y433" s="109"/>
      <c r="Z433" s="109"/>
      <c r="AA433" s="108"/>
    </row>
    <row r="434" spans="1:27" s="105" customFormat="1" ht="18" customHeight="1" x14ac:dyDescent="0.15">
      <c r="A434" s="142">
        <f t="shared" si="33"/>
        <v>0</v>
      </c>
      <c r="B434" s="141">
        <f t="shared" si="31"/>
        <v>0</v>
      </c>
      <c r="C434" s="140">
        <f>IF(($P$9-SUM($C$9:C433))&gt;0,$AA$9,0)</f>
        <v>0</v>
      </c>
      <c r="D434" s="139">
        <f>IF(($P$10-SUM($D$9:D433))&gt;0,$AA$10,0)</f>
        <v>0</v>
      </c>
      <c r="E434" s="138">
        <f>IF(P$13&gt;1,"未定",ROUND(((P$9-SUM(C$9:C433))*P$14/100)/12,0))</f>
        <v>0</v>
      </c>
      <c r="F434" s="137">
        <f t="shared" si="30"/>
        <v>0</v>
      </c>
      <c r="G434" s="423"/>
      <c r="H434" s="424"/>
      <c r="I434" s="134"/>
      <c r="J434" s="134"/>
      <c r="K434" s="134"/>
      <c r="L434" s="134"/>
      <c r="M434" s="133">
        <f t="shared" si="32"/>
        <v>0</v>
      </c>
      <c r="N434" s="113"/>
      <c r="X434" s="109"/>
      <c r="Y434" s="109"/>
      <c r="Z434" s="109"/>
      <c r="AA434" s="108"/>
    </row>
    <row r="435" spans="1:27" s="105" customFormat="1" ht="18" customHeight="1" x14ac:dyDescent="0.15">
      <c r="A435" s="142">
        <f t="shared" si="33"/>
        <v>0</v>
      </c>
      <c r="B435" s="141">
        <f t="shared" si="31"/>
        <v>0</v>
      </c>
      <c r="C435" s="140">
        <f>IF(($P$9-SUM($C$9:C434))&gt;0,$AA$9,0)</f>
        <v>0</v>
      </c>
      <c r="D435" s="139">
        <f>IF(($P$10-SUM($D$9:D434))&gt;0,$AA$10,0)</f>
        <v>0</v>
      </c>
      <c r="E435" s="138">
        <f>IF(P$13&gt;1,"未定",ROUND(((P$9-SUM(C$9:C434))*P$14/100)/12,0))</f>
        <v>0</v>
      </c>
      <c r="F435" s="137">
        <f t="shared" si="30"/>
        <v>0</v>
      </c>
      <c r="G435" s="423"/>
      <c r="H435" s="424"/>
      <c r="I435" s="134"/>
      <c r="J435" s="134"/>
      <c r="K435" s="134"/>
      <c r="L435" s="134"/>
      <c r="M435" s="133">
        <f t="shared" si="32"/>
        <v>0</v>
      </c>
      <c r="N435" s="113"/>
      <c r="X435" s="109"/>
      <c r="Y435" s="109"/>
      <c r="Z435" s="109"/>
      <c r="AA435" s="108"/>
    </row>
    <row r="436" spans="1:27" s="105" customFormat="1" ht="18" customHeight="1" x14ac:dyDescent="0.15">
      <c r="A436" s="142">
        <f t="shared" si="33"/>
        <v>0</v>
      </c>
      <c r="B436" s="141">
        <f t="shared" si="31"/>
        <v>0</v>
      </c>
      <c r="C436" s="140">
        <f>IF(($P$9-SUM($C$9:C435))&gt;0,$AA$9,0)</f>
        <v>0</v>
      </c>
      <c r="D436" s="139">
        <f>IF(($P$10-SUM($D$9:D435))&gt;0,$AA$10,0)</f>
        <v>0</v>
      </c>
      <c r="E436" s="138">
        <f>IF(P$13&gt;1,"未定",ROUND(((P$9-SUM(C$9:C435))*P$14/100)/12,0))</f>
        <v>0</v>
      </c>
      <c r="F436" s="137">
        <f t="shared" si="30"/>
        <v>0</v>
      </c>
      <c r="G436" s="423"/>
      <c r="H436" s="424"/>
      <c r="I436" s="134"/>
      <c r="J436" s="134"/>
      <c r="K436" s="134"/>
      <c r="L436" s="134"/>
      <c r="M436" s="133">
        <f t="shared" si="32"/>
        <v>0</v>
      </c>
      <c r="N436" s="113"/>
      <c r="X436" s="109"/>
      <c r="Y436" s="109"/>
      <c r="Z436" s="109"/>
      <c r="AA436" s="108"/>
    </row>
    <row r="437" spans="1:27" s="105" customFormat="1" ht="18" customHeight="1" x14ac:dyDescent="0.15">
      <c r="A437" s="142">
        <f t="shared" si="33"/>
        <v>0</v>
      </c>
      <c r="B437" s="141">
        <f t="shared" si="31"/>
        <v>0</v>
      </c>
      <c r="C437" s="140">
        <f>IF(($P$9-SUM($C$9:C436))&gt;0,$AA$9,0)</f>
        <v>0</v>
      </c>
      <c r="D437" s="139">
        <f>IF(($P$10-SUM($D$9:D436))&gt;0,$AA$10,0)</f>
        <v>0</v>
      </c>
      <c r="E437" s="138">
        <f>IF(P$13&gt;1,"未定",ROUND(((P$9-SUM(C$9:C436))*P$14/100)/12,0))</f>
        <v>0</v>
      </c>
      <c r="F437" s="137">
        <f t="shared" si="30"/>
        <v>0</v>
      </c>
      <c r="G437" s="423"/>
      <c r="H437" s="424"/>
      <c r="I437" s="134"/>
      <c r="J437" s="134"/>
      <c r="K437" s="134"/>
      <c r="L437" s="134"/>
      <c r="M437" s="133">
        <f t="shared" si="32"/>
        <v>0</v>
      </c>
      <c r="N437" s="113"/>
      <c r="X437" s="109"/>
      <c r="Y437" s="109"/>
      <c r="Z437" s="109"/>
      <c r="AA437" s="108"/>
    </row>
    <row r="438" spans="1:27" s="105" customFormat="1" ht="18" customHeight="1" x14ac:dyDescent="0.15">
      <c r="A438" s="142">
        <f t="shared" si="33"/>
        <v>0</v>
      </c>
      <c r="B438" s="141">
        <f t="shared" si="31"/>
        <v>0</v>
      </c>
      <c r="C438" s="140">
        <f>IF(($P$9-SUM($C$9:C437))&gt;0,$AA$9,0)</f>
        <v>0</v>
      </c>
      <c r="D438" s="139">
        <f>IF(($P$10-SUM($D$9:D437))&gt;0,$AA$10,0)</f>
        <v>0</v>
      </c>
      <c r="E438" s="138">
        <f>IF(P$13&gt;1,"未定",ROUND(((P$9-SUM(C$9:C437))*P$14/100)/12,0))</f>
        <v>0</v>
      </c>
      <c r="F438" s="137">
        <f t="shared" si="30"/>
        <v>0</v>
      </c>
      <c r="G438" s="144" t="s">
        <v>122</v>
      </c>
      <c r="H438" s="143">
        <f>IF(P$13&gt;1,"未定",SUM(F429:F440))</f>
        <v>0</v>
      </c>
      <c r="I438" s="134"/>
      <c r="J438" s="134"/>
      <c r="K438" s="134"/>
      <c r="L438" s="134"/>
      <c r="M438" s="133">
        <f t="shared" si="32"/>
        <v>0</v>
      </c>
      <c r="N438" s="113"/>
      <c r="X438" s="109"/>
      <c r="Y438" s="109"/>
      <c r="Z438" s="109"/>
      <c r="AA438" s="108"/>
    </row>
    <row r="439" spans="1:27" s="105" customFormat="1" ht="18" customHeight="1" x14ac:dyDescent="0.15">
      <c r="A439" s="142">
        <f t="shared" si="33"/>
        <v>0</v>
      </c>
      <c r="B439" s="141">
        <f t="shared" si="31"/>
        <v>0</v>
      </c>
      <c r="C439" s="140">
        <f>IF(($P$9-SUM($C$9:C438))&gt;0,$AA$9,0)</f>
        <v>0</v>
      </c>
      <c r="D439" s="139">
        <f>IF(($P$10-SUM($D$9:D438))&gt;0,$AA$10,0)</f>
        <v>0</v>
      </c>
      <c r="E439" s="138">
        <f>IF(P$13&gt;1,"未定",ROUND(((P$9-SUM(C$9:C438))*P$14/100)/12,0))</f>
        <v>0</v>
      </c>
      <c r="F439" s="137">
        <f t="shared" si="30"/>
        <v>0</v>
      </c>
      <c r="G439" s="136" t="s">
        <v>121</v>
      </c>
      <c r="H439" s="135">
        <f>SUM(B429:B440)</f>
        <v>0</v>
      </c>
      <c r="I439" s="134"/>
      <c r="J439" s="134"/>
      <c r="K439" s="134"/>
      <c r="L439" s="134"/>
      <c r="M439" s="133">
        <f t="shared" si="32"/>
        <v>0</v>
      </c>
      <c r="N439" s="113"/>
      <c r="X439" s="109"/>
      <c r="Y439" s="109"/>
      <c r="Z439" s="109"/>
      <c r="AA439" s="108"/>
    </row>
    <row r="440" spans="1:27" s="105" customFormat="1" ht="18" customHeight="1" x14ac:dyDescent="0.15">
      <c r="A440" s="132">
        <f t="shared" si="33"/>
        <v>0</v>
      </c>
      <c r="B440" s="131">
        <f t="shared" si="31"/>
        <v>0</v>
      </c>
      <c r="C440" s="130">
        <f>IF(($P$9-SUM($C$9:C439))&gt;0,$AA$9,0)</f>
        <v>0</v>
      </c>
      <c r="D440" s="129">
        <f>IF(($P$10-SUM($D$9:D439))&gt;0,$AA$10,0)</f>
        <v>0</v>
      </c>
      <c r="E440" s="128">
        <f>IF(P$13&gt;1,"未定",ROUND(((P$9-SUM(C$9:C439))*P$14/100)/12,0))</f>
        <v>0</v>
      </c>
      <c r="F440" s="127">
        <f t="shared" si="30"/>
        <v>0</v>
      </c>
      <c r="G440" s="126" t="s">
        <v>120</v>
      </c>
      <c r="H440" s="125">
        <f>IF(P$13&gt;1,"未定",SUM(E429:E440))</f>
        <v>0</v>
      </c>
      <c r="I440" s="124"/>
      <c r="J440" s="124"/>
      <c r="K440" s="124"/>
      <c r="L440" s="124"/>
      <c r="M440" s="123">
        <f t="shared" si="32"/>
        <v>0</v>
      </c>
      <c r="N440" s="113"/>
      <c r="X440" s="109"/>
      <c r="Y440" s="109"/>
      <c r="Z440" s="109"/>
      <c r="AA440" s="108"/>
    </row>
    <row r="441" spans="1:27" s="105" customFormat="1" ht="18" customHeight="1" x14ac:dyDescent="0.15">
      <c r="A441" s="152">
        <f t="shared" si="33"/>
        <v>0</v>
      </c>
      <c r="B441" s="151">
        <f t="shared" si="31"/>
        <v>0</v>
      </c>
      <c r="C441" s="150">
        <f>IF(($P$9-SUM($C$9:C440))&gt;0,$AA$9,0)</f>
        <v>0</v>
      </c>
      <c r="D441" s="149">
        <f>IF(($P$10-SUM($D$9:D440))&gt;0,$AA$10,0)</f>
        <v>0</v>
      </c>
      <c r="E441" s="148">
        <f>IF(P$13&gt;1,"未定",ROUND(((P$9-SUM(C$9:C440))*P$14/100)/12,0))</f>
        <v>0</v>
      </c>
      <c r="F441" s="147">
        <f t="shared" si="30"/>
        <v>0</v>
      </c>
      <c r="G441" s="421" t="s">
        <v>125</v>
      </c>
      <c r="H441" s="422"/>
      <c r="I441" s="146"/>
      <c r="J441" s="146"/>
      <c r="K441" s="146"/>
      <c r="L441" s="146"/>
      <c r="M441" s="145">
        <f t="shared" si="32"/>
        <v>0</v>
      </c>
      <c r="N441" s="113"/>
      <c r="X441" s="109"/>
      <c r="Y441" s="109"/>
      <c r="Z441" s="109"/>
      <c r="AA441" s="108"/>
    </row>
    <row r="442" spans="1:27" s="105" customFormat="1" ht="18" customHeight="1" x14ac:dyDescent="0.15">
      <c r="A442" s="142">
        <f t="shared" si="33"/>
        <v>0</v>
      </c>
      <c r="B442" s="141">
        <f t="shared" si="31"/>
        <v>0</v>
      </c>
      <c r="C442" s="140">
        <f>IF(($P$9-SUM($C$9:C441))&gt;0,$AA$9,0)</f>
        <v>0</v>
      </c>
      <c r="D442" s="139">
        <f>IF(($P$10-SUM($D$9:D441))&gt;0,$AA$10,0)</f>
        <v>0</v>
      </c>
      <c r="E442" s="138">
        <f>IF(P$13&gt;1,"未定",ROUND(((P$9-SUM(C$9:C441))*P$14/100)/12,0))</f>
        <v>0</v>
      </c>
      <c r="F442" s="137">
        <f t="shared" si="30"/>
        <v>0</v>
      </c>
      <c r="G442" s="423"/>
      <c r="H442" s="424"/>
      <c r="I442" s="134"/>
      <c r="J442" s="134"/>
      <c r="K442" s="134"/>
      <c r="L442" s="134"/>
      <c r="M442" s="133">
        <f t="shared" si="32"/>
        <v>0</v>
      </c>
      <c r="N442" s="113"/>
      <c r="X442" s="109"/>
      <c r="Y442" s="109"/>
      <c r="Z442" s="109"/>
      <c r="AA442" s="108"/>
    </row>
    <row r="443" spans="1:27" s="105" customFormat="1" ht="18" customHeight="1" x14ac:dyDescent="0.15">
      <c r="A443" s="142">
        <f t="shared" si="33"/>
        <v>0</v>
      </c>
      <c r="B443" s="141">
        <f t="shared" si="31"/>
        <v>0</v>
      </c>
      <c r="C443" s="140">
        <f>IF(($P$9-SUM($C$9:C442))&gt;0,$AA$9,0)</f>
        <v>0</v>
      </c>
      <c r="D443" s="139">
        <f>IF(($P$10-SUM($D$9:D442))&gt;0,$AA$10,0)</f>
        <v>0</v>
      </c>
      <c r="E443" s="138">
        <f>IF(P$13&gt;1,"未定",ROUND(((P$9-SUM(C$9:C442))*P$14/100)/12,0))</f>
        <v>0</v>
      </c>
      <c r="F443" s="137">
        <f t="shared" si="30"/>
        <v>0</v>
      </c>
      <c r="G443" s="423"/>
      <c r="H443" s="424"/>
      <c r="I443" s="134"/>
      <c r="J443" s="134"/>
      <c r="K443" s="134"/>
      <c r="L443" s="134"/>
      <c r="M443" s="133">
        <f t="shared" si="32"/>
        <v>0</v>
      </c>
      <c r="N443" s="113"/>
      <c r="X443" s="109"/>
      <c r="Y443" s="109"/>
      <c r="Z443" s="109"/>
      <c r="AA443" s="108"/>
    </row>
    <row r="444" spans="1:27" s="105" customFormat="1" ht="18" customHeight="1" x14ac:dyDescent="0.15">
      <c r="A444" s="142">
        <f t="shared" si="33"/>
        <v>0</v>
      </c>
      <c r="B444" s="141">
        <f t="shared" si="31"/>
        <v>0</v>
      </c>
      <c r="C444" s="140">
        <f>IF(($P$9-SUM($C$9:C443))&gt;0,$AA$9,0)</f>
        <v>0</v>
      </c>
      <c r="D444" s="139">
        <f>IF(($P$10-SUM($D$9:D443))&gt;0,$AA$10,0)</f>
        <v>0</v>
      </c>
      <c r="E444" s="138">
        <f>IF(P$13&gt;1,"未定",ROUND(((P$9-SUM(C$9:C443))*P$14/100)/12,0))</f>
        <v>0</v>
      </c>
      <c r="F444" s="137">
        <f t="shared" si="30"/>
        <v>0</v>
      </c>
      <c r="G444" s="423"/>
      <c r="H444" s="424"/>
      <c r="I444" s="134"/>
      <c r="J444" s="134"/>
      <c r="K444" s="134"/>
      <c r="L444" s="134"/>
      <c r="M444" s="133">
        <f t="shared" si="32"/>
        <v>0</v>
      </c>
      <c r="N444" s="113"/>
      <c r="X444" s="109"/>
      <c r="Y444" s="109"/>
      <c r="Z444" s="109"/>
      <c r="AA444" s="108"/>
    </row>
    <row r="445" spans="1:27" s="105" customFormat="1" ht="18" customHeight="1" x14ac:dyDescent="0.15">
      <c r="A445" s="142">
        <f t="shared" si="33"/>
        <v>0</v>
      </c>
      <c r="B445" s="141">
        <f t="shared" si="31"/>
        <v>0</v>
      </c>
      <c r="C445" s="140">
        <f>IF(($P$9-SUM($C$9:C444))&gt;0,$AA$9,0)</f>
        <v>0</v>
      </c>
      <c r="D445" s="139">
        <f>IF(($P$10-SUM($D$9:D444))&gt;0,$AA$10,0)</f>
        <v>0</v>
      </c>
      <c r="E445" s="138">
        <f>IF(P$13&gt;1,"未定",ROUND(((P$9-SUM(C$9:C444))*P$14/100)/12,0))</f>
        <v>0</v>
      </c>
      <c r="F445" s="137">
        <f t="shared" si="30"/>
        <v>0</v>
      </c>
      <c r="G445" s="423"/>
      <c r="H445" s="424"/>
      <c r="I445" s="134"/>
      <c r="J445" s="134"/>
      <c r="K445" s="134"/>
      <c r="L445" s="134"/>
      <c r="M445" s="133">
        <f t="shared" si="32"/>
        <v>0</v>
      </c>
      <c r="N445" s="113"/>
      <c r="X445" s="109"/>
      <c r="Y445" s="109"/>
      <c r="Z445" s="109"/>
      <c r="AA445" s="108"/>
    </row>
    <row r="446" spans="1:27" s="105" customFormat="1" ht="18" customHeight="1" x14ac:dyDescent="0.15">
      <c r="A446" s="142">
        <f t="shared" si="33"/>
        <v>0</v>
      </c>
      <c r="B446" s="141">
        <f t="shared" si="31"/>
        <v>0</v>
      </c>
      <c r="C446" s="140">
        <f>IF(($P$9-SUM($C$9:C445))&gt;0,$AA$9,0)</f>
        <v>0</v>
      </c>
      <c r="D446" s="139">
        <f>IF(($P$10-SUM($D$9:D445))&gt;0,$AA$10,0)</f>
        <v>0</v>
      </c>
      <c r="E446" s="138">
        <f>IF(P$13&gt;1,"未定",ROUND(((P$9-SUM(C$9:C445))*P$14/100)/12,0))</f>
        <v>0</v>
      </c>
      <c r="F446" s="137">
        <f t="shared" si="30"/>
        <v>0</v>
      </c>
      <c r="G446" s="423"/>
      <c r="H446" s="424"/>
      <c r="I446" s="134"/>
      <c r="J446" s="134"/>
      <c r="K446" s="134"/>
      <c r="L446" s="134"/>
      <c r="M446" s="133">
        <f t="shared" si="32"/>
        <v>0</v>
      </c>
      <c r="N446" s="113"/>
      <c r="X446" s="109"/>
      <c r="Y446" s="109"/>
      <c r="Z446" s="109"/>
      <c r="AA446" s="108"/>
    </row>
    <row r="447" spans="1:27" s="105" customFormat="1" ht="18" customHeight="1" x14ac:dyDescent="0.15">
      <c r="A447" s="142">
        <f t="shared" si="33"/>
        <v>0</v>
      </c>
      <c r="B447" s="141">
        <f t="shared" si="31"/>
        <v>0</v>
      </c>
      <c r="C447" s="140">
        <f>IF(($P$9-SUM($C$9:C446))&gt;0,$AA$9,0)</f>
        <v>0</v>
      </c>
      <c r="D447" s="139">
        <f>IF(($P$10-SUM($D$9:D446))&gt;0,$AA$10,0)</f>
        <v>0</v>
      </c>
      <c r="E447" s="138">
        <f>IF(P$13&gt;1,"未定",ROUND(((P$9-SUM(C$9:C446))*P$14/100)/12,0))</f>
        <v>0</v>
      </c>
      <c r="F447" s="137">
        <f t="shared" si="30"/>
        <v>0</v>
      </c>
      <c r="G447" s="423"/>
      <c r="H447" s="424"/>
      <c r="I447" s="134"/>
      <c r="J447" s="134"/>
      <c r="K447" s="134"/>
      <c r="L447" s="134"/>
      <c r="M447" s="133">
        <f t="shared" si="32"/>
        <v>0</v>
      </c>
      <c r="N447" s="113"/>
      <c r="X447" s="109"/>
      <c r="Y447" s="109"/>
      <c r="Z447" s="109"/>
      <c r="AA447" s="108"/>
    </row>
    <row r="448" spans="1:27" s="105" customFormat="1" ht="18" customHeight="1" x14ac:dyDescent="0.15">
      <c r="A448" s="142">
        <f t="shared" si="33"/>
        <v>0</v>
      </c>
      <c r="B448" s="141">
        <f t="shared" si="31"/>
        <v>0</v>
      </c>
      <c r="C448" s="140">
        <f>IF(($P$9-SUM($C$9:C447))&gt;0,$AA$9,0)</f>
        <v>0</v>
      </c>
      <c r="D448" s="139">
        <f>IF(($P$10-SUM($D$9:D447))&gt;0,$AA$10,0)</f>
        <v>0</v>
      </c>
      <c r="E448" s="138">
        <f>IF(P$13&gt;1,"未定",ROUND(((P$9-SUM(C$9:C447))*P$14/100)/12,0))</f>
        <v>0</v>
      </c>
      <c r="F448" s="137">
        <f t="shared" si="30"/>
        <v>0</v>
      </c>
      <c r="G448" s="423"/>
      <c r="H448" s="424"/>
      <c r="I448" s="134"/>
      <c r="J448" s="134"/>
      <c r="K448" s="134"/>
      <c r="L448" s="134"/>
      <c r="M448" s="133">
        <f t="shared" si="32"/>
        <v>0</v>
      </c>
      <c r="N448" s="113"/>
      <c r="X448" s="109"/>
      <c r="Y448" s="109"/>
      <c r="Z448" s="109"/>
      <c r="AA448" s="108"/>
    </row>
    <row r="449" spans="1:27" s="105" customFormat="1" ht="18" customHeight="1" x14ac:dyDescent="0.15">
      <c r="A449" s="142">
        <f t="shared" si="33"/>
        <v>0</v>
      </c>
      <c r="B449" s="141">
        <f t="shared" si="31"/>
        <v>0</v>
      </c>
      <c r="C449" s="140">
        <f>IF(($P$9-SUM($C$9:C448))&gt;0,$AA$9,0)</f>
        <v>0</v>
      </c>
      <c r="D449" s="139">
        <f>IF(($P$10-SUM($D$9:D448))&gt;0,$AA$10,0)</f>
        <v>0</v>
      </c>
      <c r="E449" s="138">
        <f>IF(P$13&gt;1,"未定",ROUND(((P$9-SUM(C$9:C448))*P$14/100)/12,0))</f>
        <v>0</v>
      </c>
      <c r="F449" s="137">
        <f t="shared" ref="F449:F476" si="34">IF(P$13&gt;1,"未定",B449+E449)</f>
        <v>0</v>
      </c>
      <c r="G449" s="423"/>
      <c r="H449" s="424"/>
      <c r="I449" s="134"/>
      <c r="J449" s="134"/>
      <c r="K449" s="134"/>
      <c r="L449" s="134"/>
      <c r="M449" s="133">
        <f t="shared" si="32"/>
        <v>0</v>
      </c>
      <c r="N449" s="113"/>
      <c r="X449" s="109"/>
      <c r="Y449" s="109"/>
      <c r="Z449" s="109"/>
      <c r="AA449" s="108"/>
    </row>
    <row r="450" spans="1:27" s="105" customFormat="1" ht="18" customHeight="1" x14ac:dyDescent="0.15">
      <c r="A450" s="142">
        <f t="shared" si="33"/>
        <v>0</v>
      </c>
      <c r="B450" s="141">
        <f t="shared" si="31"/>
        <v>0</v>
      </c>
      <c r="C450" s="140">
        <f>IF(($P$9-SUM($C$9:C449))&gt;0,$AA$9,0)</f>
        <v>0</v>
      </c>
      <c r="D450" s="139">
        <f>IF(($P$10-SUM($D$9:D449))&gt;0,$AA$10,0)</f>
        <v>0</v>
      </c>
      <c r="E450" s="138">
        <f>IF(P$13&gt;1,"未定",ROUND(((P$9-SUM(C$9:C449))*P$14/100)/12,0))</f>
        <v>0</v>
      </c>
      <c r="F450" s="137">
        <f t="shared" si="34"/>
        <v>0</v>
      </c>
      <c r="G450" s="144" t="s">
        <v>122</v>
      </c>
      <c r="H450" s="143">
        <f>IF(P$13&gt;1,"未定",SUM(F441:F452))</f>
        <v>0</v>
      </c>
      <c r="I450" s="134"/>
      <c r="J450" s="134"/>
      <c r="K450" s="134"/>
      <c r="L450" s="134"/>
      <c r="M450" s="133">
        <f t="shared" si="32"/>
        <v>0</v>
      </c>
      <c r="N450" s="113"/>
      <c r="X450" s="109"/>
      <c r="Y450" s="109"/>
      <c r="Z450" s="109"/>
      <c r="AA450" s="108"/>
    </row>
    <row r="451" spans="1:27" s="105" customFormat="1" ht="18" customHeight="1" x14ac:dyDescent="0.15">
      <c r="A451" s="142">
        <f t="shared" si="33"/>
        <v>0</v>
      </c>
      <c r="B451" s="141">
        <f t="shared" si="31"/>
        <v>0</v>
      </c>
      <c r="C451" s="140">
        <f>IF(($P$9-SUM($C$9:C450))&gt;0,$AA$9,0)</f>
        <v>0</v>
      </c>
      <c r="D451" s="139">
        <f>IF(($P$10-SUM($D$9:D450))&gt;0,$AA$10,0)</f>
        <v>0</v>
      </c>
      <c r="E451" s="138">
        <f>IF(P$13&gt;1,"未定",ROUND(((P$9-SUM(C$9:C450))*P$14/100)/12,0))</f>
        <v>0</v>
      </c>
      <c r="F451" s="137">
        <f t="shared" si="34"/>
        <v>0</v>
      </c>
      <c r="G451" s="136" t="s">
        <v>121</v>
      </c>
      <c r="H451" s="135">
        <f>SUM(B441:B452)</f>
        <v>0</v>
      </c>
      <c r="I451" s="134"/>
      <c r="J451" s="134"/>
      <c r="K451" s="134"/>
      <c r="L451" s="134"/>
      <c r="M451" s="133">
        <f t="shared" si="32"/>
        <v>0</v>
      </c>
      <c r="N451" s="113"/>
      <c r="X451" s="109"/>
      <c r="Y451" s="109"/>
      <c r="Z451" s="109"/>
      <c r="AA451" s="108"/>
    </row>
    <row r="452" spans="1:27" s="105" customFormat="1" ht="18" customHeight="1" x14ac:dyDescent="0.15">
      <c r="A452" s="132">
        <f t="shared" si="33"/>
        <v>0</v>
      </c>
      <c r="B452" s="131">
        <f t="shared" si="31"/>
        <v>0</v>
      </c>
      <c r="C452" s="130">
        <f>IF(($P$9-SUM($C$9:C451))&gt;0,$AA$9,0)</f>
        <v>0</v>
      </c>
      <c r="D452" s="129">
        <f>IF(($P$10-SUM($D$9:D451))&gt;0,$AA$10,0)</f>
        <v>0</v>
      </c>
      <c r="E452" s="128">
        <f>IF(P$13&gt;1,"未定",ROUND(((P$9-SUM(C$9:C451))*P$14/100)/12,0))</f>
        <v>0</v>
      </c>
      <c r="F452" s="127">
        <f t="shared" si="34"/>
        <v>0</v>
      </c>
      <c r="G452" s="126" t="s">
        <v>120</v>
      </c>
      <c r="H452" s="125">
        <f>IF(P$13&gt;1,"未定",SUM(E441:E452))</f>
        <v>0</v>
      </c>
      <c r="I452" s="124"/>
      <c r="J452" s="124"/>
      <c r="K452" s="124"/>
      <c r="L452" s="124"/>
      <c r="M452" s="123">
        <f t="shared" si="32"/>
        <v>0</v>
      </c>
      <c r="N452" s="113"/>
      <c r="X452" s="109"/>
      <c r="Y452" s="109"/>
      <c r="Z452" s="109"/>
      <c r="AA452" s="108"/>
    </row>
    <row r="453" spans="1:27" s="105" customFormat="1" ht="18" customHeight="1" x14ac:dyDescent="0.15">
      <c r="A453" s="152">
        <f t="shared" si="33"/>
        <v>0</v>
      </c>
      <c r="B453" s="151">
        <f t="shared" si="31"/>
        <v>0</v>
      </c>
      <c r="C453" s="150">
        <f>IF(($P$9-SUM($C$9:C452))&gt;0,$AA$9,0)</f>
        <v>0</v>
      </c>
      <c r="D453" s="149">
        <f>IF(($P$10-SUM($D$9:D452))&gt;0,$AA$10,0)</f>
        <v>0</v>
      </c>
      <c r="E453" s="148">
        <f>IF(P$13&gt;1,"未定",ROUND(((P$9-SUM(C$9:C452))*P$14/100)/12,0))</f>
        <v>0</v>
      </c>
      <c r="F453" s="147">
        <f t="shared" si="34"/>
        <v>0</v>
      </c>
      <c r="G453" s="421" t="s">
        <v>124</v>
      </c>
      <c r="H453" s="422"/>
      <c r="I453" s="146"/>
      <c r="J453" s="146"/>
      <c r="K453" s="146"/>
      <c r="L453" s="146"/>
      <c r="M453" s="145">
        <f t="shared" si="32"/>
        <v>0</v>
      </c>
      <c r="N453" s="113"/>
      <c r="X453" s="109"/>
      <c r="Y453" s="109"/>
      <c r="Z453" s="109"/>
      <c r="AA453" s="108"/>
    </row>
    <row r="454" spans="1:27" s="105" customFormat="1" ht="18" customHeight="1" x14ac:dyDescent="0.15">
      <c r="A454" s="142">
        <f t="shared" si="33"/>
        <v>0</v>
      </c>
      <c r="B454" s="141">
        <f t="shared" si="31"/>
        <v>0</v>
      </c>
      <c r="C454" s="140">
        <f>IF(($P$9-SUM($C$9:C453))&gt;0,$AA$9,0)</f>
        <v>0</v>
      </c>
      <c r="D454" s="139">
        <f>IF(($P$10-SUM($D$9:D453))&gt;0,$AA$10,0)</f>
        <v>0</v>
      </c>
      <c r="E454" s="138">
        <f>IF(P$13&gt;1,"未定",ROUND(((P$9-SUM(C$9:C453))*P$14/100)/12,0))</f>
        <v>0</v>
      </c>
      <c r="F454" s="137">
        <f t="shared" si="34"/>
        <v>0</v>
      </c>
      <c r="G454" s="423"/>
      <c r="H454" s="424"/>
      <c r="I454" s="134"/>
      <c r="J454" s="134"/>
      <c r="K454" s="134"/>
      <c r="L454" s="134"/>
      <c r="M454" s="133">
        <f t="shared" si="32"/>
        <v>0</v>
      </c>
      <c r="N454" s="113"/>
      <c r="X454" s="109"/>
      <c r="Y454" s="109"/>
      <c r="Z454" s="109"/>
      <c r="AA454" s="108"/>
    </row>
    <row r="455" spans="1:27" s="105" customFormat="1" ht="18" customHeight="1" x14ac:dyDescent="0.15">
      <c r="A455" s="142">
        <f t="shared" si="33"/>
        <v>0</v>
      </c>
      <c r="B455" s="141">
        <f t="shared" si="31"/>
        <v>0</v>
      </c>
      <c r="C455" s="140">
        <f>IF(($P$9-SUM($C$9:C454))&gt;0,$AA$9,0)</f>
        <v>0</v>
      </c>
      <c r="D455" s="139">
        <f>IF(($P$10-SUM($D$9:D454))&gt;0,$AA$10,0)</f>
        <v>0</v>
      </c>
      <c r="E455" s="138">
        <f>IF(P$13&gt;1,"未定",ROUND(((P$9-SUM(C$9:C454))*P$14/100)/12,0))</f>
        <v>0</v>
      </c>
      <c r="F455" s="137">
        <f t="shared" si="34"/>
        <v>0</v>
      </c>
      <c r="G455" s="423"/>
      <c r="H455" s="424"/>
      <c r="I455" s="134"/>
      <c r="J455" s="134"/>
      <c r="K455" s="134"/>
      <c r="L455" s="134"/>
      <c r="M455" s="133">
        <f t="shared" si="32"/>
        <v>0</v>
      </c>
      <c r="N455" s="113"/>
      <c r="X455" s="109"/>
      <c r="Y455" s="109"/>
      <c r="Z455" s="109"/>
      <c r="AA455" s="108"/>
    </row>
    <row r="456" spans="1:27" s="105" customFormat="1" ht="18" customHeight="1" x14ac:dyDescent="0.15">
      <c r="A456" s="142">
        <f t="shared" si="33"/>
        <v>0</v>
      </c>
      <c r="B456" s="141">
        <f t="shared" si="31"/>
        <v>0</v>
      </c>
      <c r="C456" s="140">
        <f>IF(($P$9-SUM($C$9:C455))&gt;0,$AA$9,0)</f>
        <v>0</v>
      </c>
      <c r="D456" s="139">
        <f>IF(($P$10-SUM($D$9:D455))&gt;0,$AA$10,0)</f>
        <v>0</v>
      </c>
      <c r="E456" s="138">
        <f>IF(P$13&gt;1,"未定",ROUND(((P$9-SUM(C$9:C455))*P$14/100)/12,0))</f>
        <v>0</v>
      </c>
      <c r="F456" s="137">
        <f t="shared" si="34"/>
        <v>0</v>
      </c>
      <c r="G456" s="423"/>
      <c r="H456" s="424"/>
      <c r="I456" s="134"/>
      <c r="J456" s="134"/>
      <c r="K456" s="134"/>
      <c r="L456" s="134"/>
      <c r="M456" s="133">
        <f t="shared" si="32"/>
        <v>0</v>
      </c>
      <c r="N456" s="113"/>
      <c r="X456" s="109"/>
      <c r="Y456" s="109"/>
      <c r="Z456" s="109"/>
      <c r="AA456" s="108"/>
    </row>
    <row r="457" spans="1:27" s="105" customFormat="1" ht="18" customHeight="1" x14ac:dyDescent="0.15">
      <c r="A457" s="142">
        <f t="shared" si="33"/>
        <v>0</v>
      </c>
      <c r="B457" s="141">
        <f t="shared" ref="B457:B476" si="35">SUM(C457:D457)</f>
        <v>0</v>
      </c>
      <c r="C457" s="140">
        <f>IF(($P$9-SUM($C$9:C456))&gt;0,$AA$9,0)</f>
        <v>0</v>
      </c>
      <c r="D457" s="139">
        <f>IF(($P$10-SUM($D$9:D456))&gt;0,$AA$10,0)</f>
        <v>0</v>
      </c>
      <c r="E457" s="138">
        <f>IF(P$13&gt;1,"未定",ROUND(((P$9-SUM(C$9:C456))*P$14/100)/12,0))</f>
        <v>0</v>
      </c>
      <c r="F457" s="137">
        <f t="shared" si="34"/>
        <v>0</v>
      </c>
      <c r="G457" s="423"/>
      <c r="H457" s="424"/>
      <c r="I457" s="134"/>
      <c r="J457" s="134"/>
      <c r="K457" s="134"/>
      <c r="L457" s="134"/>
      <c r="M457" s="133">
        <f t="shared" ref="M457:M476" si="36">SUM(I457:L457)</f>
        <v>0</v>
      </c>
      <c r="N457" s="113"/>
      <c r="X457" s="109"/>
      <c r="Y457" s="109"/>
      <c r="Z457" s="109"/>
      <c r="AA457" s="108"/>
    </row>
    <row r="458" spans="1:27" s="105" customFormat="1" ht="18" customHeight="1" x14ac:dyDescent="0.15">
      <c r="A458" s="142">
        <f t="shared" ref="A458:A476" si="37">IF(F458&gt;0,A457+1,0)</f>
        <v>0</v>
      </c>
      <c r="B458" s="141">
        <f t="shared" si="35"/>
        <v>0</v>
      </c>
      <c r="C458" s="140">
        <f>IF(($P$9-SUM($C$9:C457))&gt;0,$AA$9,0)</f>
        <v>0</v>
      </c>
      <c r="D458" s="139">
        <f>IF(($P$10-SUM($D$9:D457))&gt;0,$AA$10,0)</f>
        <v>0</v>
      </c>
      <c r="E458" s="138">
        <f>IF(P$13&gt;1,"未定",ROUND(((P$9-SUM(C$9:C457))*P$14/100)/12,0))</f>
        <v>0</v>
      </c>
      <c r="F458" s="137">
        <f t="shared" si="34"/>
        <v>0</v>
      </c>
      <c r="G458" s="423"/>
      <c r="H458" s="424"/>
      <c r="I458" s="134"/>
      <c r="J458" s="134"/>
      <c r="K458" s="134"/>
      <c r="L458" s="134"/>
      <c r="M458" s="133">
        <f t="shared" si="36"/>
        <v>0</v>
      </c>
      <c r="N458" s="113"/>
      <c r="X458" s="109"/>
      <c r="Y458" s="109"/>
      <c r="Z458" s="109"/>
      <c r="AA458" s="108"/>
    </row>
    <row r="459" spans="1:27" s="105" customFormat="1" ht="18" customHeight="1" x14ac:dyDescent="0.15">
      <c r="A459" s="142">
        <f t="shared" si="37"/>
        <v>0</v>
      </c>
      <c r="B459" s="141">
        <f t="shared" si="35"/>
        <v>0</v>
      </c>
      <c r="C459" s="140">
        <f>IF(($P$9-SUM($C$9:C458))&gt;0,$AA$9,0)</f>
        <v>0</v>
      </c>
      <c r="D459" s="139">
        <f>IF(($P$10-SUM($D$9:D458))&gt;0,$AA$10,0)</f>
        <v>0</v>
      </c>
      <c r="E459" s="138">
        <f>IF(P$13&gt;1,"未定",ROUND(((P$9-SUM(C$9:C458))*P$14/100)/12,0))</f>
        <v>0</v>
      </c>
      <c r="F459" s="137">
        <f t="shared" si="34"/>
        <v>0</v>
      </c>
      <c r="G459" s="423"/>
      <c r="H459" s="424"/>
      <c r="I459" s="134"/>
      <c r="J459" s="134"/>
      <c r="K459" s="134"/>
      <c r="L459" s="134"/>
      <c r="M459" s="133">
        <f t="shared" si="36"/>
        <v>0</v>
      </c>
      <c r="N459" s="113"/>
      <c r="X459" s="109"/>
      <c r="Y459" s="109"/>
      <c r="Z459" s="109"/>
      <c r="AA459" s="108"/>
    </row>
    <row r="460" spans="1:27" s="105" customFormat="1" ht="18" customHeight="1" x14ac:dyDescent="0.15">
      <c r="A460" s="142">
        <f t="shared" si="37"/>
        <v>0</v>
      </c>
      <c r="B460" s="141">
        <f t="shared" si="35"/>
        <v>0</v>
      </c>
      <c r="C460" s="140">
        <f>IF(($P$9-SUM($C$9:C459))&gt;0,$AA$9,0)</f>
        <v>0</v>
      </c>
      <c r="D460" s="139">
        <f>IF(($P$10-SUM($D$9:D459))&gt;0,$AA$10,0)</f>
        <v>0</v>
      </c>
      <c r="E460" s="138">
        <f>IF(P$13&gt;1,"未定",ROUND(((P$9-SUM(C$9:C459))*P$14/100)/12,0))</f>
        <v>0</v>
      </c>
      <c r="F460" s="137">
        <f t="shared" si="34"/>
        <v>0</v>
      </c>
      <c r="G460" s="423"/>
      <c r="H460" s="424"/>
      <c r="I460" s="134"/>
      <c r="J460" s="134"/>
      <c r="K460" s="134"/>
      <c r="L460" s="134"/>
      <c r="M460" s="133">
        <f t="shared" si="36"/>
        <v>0</v>
      </c>
      <c r="N460" s="113"/>
      <c r="X460" s="109"/>
      <c r="Y460" s="109"/>
      <c r="Z460" s="109"/>
      <c r="AA460" s="108"/>
    </row>
    <row r="461" spans="1:27" s="105" customFormat="1" ht="18" customHeight="1" x14ac:dyDescent="0.15">
      <c r="A461" s="142">
        <f t="shared" si="37"/>
        <v>0</v>
      </c>
      <c r="B461" s="141">
        <f t="shared" si="35"/>
        <v>0</v>
      </c>
      <c r="C461" s="140">
        <f>IF(($P$9-SUM($C$9:C460))&gt;0,$AA$9,0)</f>
        <v>0</v>
      </c>
      <c r="D461" s="139">
        <f>IF(($P$10-SUM($D$9:D460))&gt;0,$AA$10,0)</f>
        <v>0</v>
      </c>
      <c r="E461" s="138">
        <f>IF(P$13&gt;1,"未定",ROUND(((P$9-SUM(C$9:C460))*P$14/100)/12,0))</f>
        <v>0</v>
      </c>
      <c r="F461" s="137">
        <f t="shared" si="34"/>
        <v>0</v>
      </c>
      <c r="G461" s="423"/>
      <c r="H461" s="424"/>
      <c r="I461" s="134"/>
      <c r="J461" s="134"/>
      <c r="K461" s="134"/>
      <c r="L461" s="134"/>
      <c r="M461" s="133">
        <f t="shared" si="36"/>
        <v>0</v>
      </c>
      <c r="N461" s="113"/>
      <c r="X461" s="109"/>
      <c r="Y461" s="109"/>
      <c r="Z461" s="109"/>
      <c r="AA461" s="108"/>
    </row>
    <row r="462" spans="1:27" s="105" customFormat="1" ht="18" customHeight="1" x14ac:dyDescent="0.15">
      <c r="A462" s="142">
        <f t="shared" si="37"/>
        <v>0</v>
      </c>
      <c r="B462" s="141">
        <f t="shared" si="35"/>
        <v>0</v>
      </c>
      <c r="C462" s="140">
        <f>IF(($P$9-SUM($C$9:C461))&gt;0,$AA$9,0)</f>
        <v>0</v>
      </c>
      <c r="D462" s="139">
        <f>IF(($P$10-SUM($D$9:D461))&gt;0,$AA$10,0)</f>
        <v>0</v>
      </c>
      <c r="E462" s="138">
        <f>IF(P$13&gt;1,"未定",ROUND(((P$9-SUM(C$9:C461))*P$14/100)/12,0))</f>
        <v>0</v>
      </c>
      <c r="F462" s="137">
        <f t="shared" si="34"/>
        <v>0</v>
      </c>
      <c r="G462" s="144" t="s">
        <v>122</v>
      </c>
      <c r="H462" s="143">
        <f>IF(P$13&gt;1,"未定",SUM(F453:F464))</f>
        <v>0</v>
      </c>
      <c r="I462" s="134"/>
      <c r="J462" s="134"/>
      <c r="K462" s="134"/>
      <c r="L462" s="134"/>
      <c r="M462" s="133">
        <f t="shared" si="36"/>
        <v>0</v>
      </c>
      <c r="N462" s="113"/>
      <c r="X462" s="109"/>
      <c r="Y462" s="109"/>
      <c r="Z462" s="109"/>
      <c r="AA462" s="108"/>
    </row>
    <row r="463" spans="1:27" s="105" customFormat="1" ht="18" customHeight="1" x14ac:dyDescent="0.15">
      <c r="A463" s="142">
        <f t="shared" si="37"/>
        <v>0</v>
      </c>
      <c r="B463" s="141">
        <f t="shared" si="35"/>
        <v>0</v>
      </c>
      <c r="C463" s="140">
        <f>IF(($P$9-SUM($C$9:C462))&gt;0,$AA$9,0)</f>
        <v>0</v>
      </c>
      <c r="D463" s="139">
        <f>IF(($P$10-SUM($D$9:D462))&gt;0,$AA$10,0)</f>
        <v>0</v>
      </c>
      <c r="E463" s="138">
        <f>IF(P$13&gt;1,"未定",ROUND(((P$9-SUM(C$9:C462))*P$14/100)/12,0))</f>
        <v>0</v>
      </c>
      <c r="F463" s="137">
        <f t="shared" si="34"/>
        <v>0</v>
      </c>
      <c r="G463" s="136" t="s">
        <v>121</v>
      </c>
      <c r="H463" s="135">
        <f>SUM(B453:B464)</f>
        <v>0</v>
      </c>
      <c r="I463" s="134"/>
      <c r="J463" s="134"/>
      <c r="K463" s="134"/>
      <c r="L463" s="134"/>
      <c r="M463" s="133">
        <f t="shared" si="36"/>
        <v>0</v>
      </c>
      <c r="N463" s="113"/>
      <c r="X463" s="109"/>
      <c r="Y463" s="109"/>
      <c r="Z463" s="109"/>
      <c r="AA463" s="108"/>
    </row>
    <row r="464" spans="1:27" s="105" customFormat="1" ht="18" customHeight="1" x14ac:dyDescent="0.15">
      <c r="A464" s="132">
        <f t="shared" si="37"/>
        <v>0</v>
      </c>
      <c r="B464" s="131">
        <f t="shared" si="35"/>
        <v>0</v>
      </c>
      <c r="C464" s="130">
        <f>IF(($P$9-SUM($C$9:C463))&gt;0,$AA$9,0)</f>
        <v>0</v>
      </c>
      <c r="D464" s="129">
        <f>IF(($P$10-SUM($D$9:D463))&gt;0,$AA$10,0)</f>
        <v>0</v>
      </c>
      <c r="E464" s="128">
        <f>IF(P$13&gt;1,"未定",ROUND(((P$9-SUM(C$9:C463))*P$14/100)/12,0))</f>
        <v>0</v>
      </c>
      <c r="F464" s="127">
        <f t="shared" si="34"/>
        <v>0</v>
      </c>
      <c r="G464" s="126" t="s">
        <v>120</v>
      </c>
      <c r="H464" s="125">
        <f>IF(P$13&gt;1,"未定",SUM(E453:E464))</f>
        <v>0</v>
      </c>
      <c r="I464" s="124"/>
      <c r="J464" s="124"/>
      <c r="K464" s="124"/>
      <c r="L464" s="124"/>
      <c r="M464" s="123">
        <f t="shared" si="36"/>
        <v>0</v>
      </c>
      <c r="N464" s="113"/>
      <c r="X464" s="109"/>
      <c r="Y464" s="109"/>
      <c r="Z464" s="109"/>
      <c r="AA464" s="108"/>
    </row>
    <row r="465" spans="1:27" s="105" customFormat="1" ht="18" customHeight="1" x14ac:dyDescent="0.15">
      <c r="A465" s="152">
        <f t="shared" si="37"/>
        <v>0</v>
      </c>
      <c r="B465" s="151">
        <f t="shared" si="35"/>
        <v>0</v>
      </c>
      <c r="C465" s="150">
        <f>IF(($P$9-SUM($C$9:C464))&gt;0,$AA$9,0)</f>
        <v>0</v>
      </c>
      <c r="D465" s="149">
        <f>IF(($P$10-SUM($D$9:D464))&gt;0,$AA$10,0)</f>
        <v>0</v>
      </c>
      <c r="E465" s="148">
        <f>IF(P$13&gt;1,"未定",ROUND(((P$9-SUM(C$9:C464))*P$14/100)/12,0))</f>
        <v>0</v>
      </c>
      <c r="F465" s="147">
        <f t="shared" si="34"/>
        <v>0</v>
      </c>
      <c r="G465" s="421" t="s">
        <v>123</v>
      </c>
      <c r="H465" s="422"/>
      <c r="I465" s="146"/>
      <c r="J465" s="146"/>
      <c r="K465" s="146"/>
      <c r="L465" s="146"/>
      <c r="M465" s="145">
        <f t="shared" si="36"/>
        <v>0</v>
      </c>
      <c r="N465" s="113"/>
      <c r="X465" s="109"/>
      <c r="Y465" s="109"/>
      <c r="Z465" s="109"/>
      <c r="AA465" s="108"/>
    </row>
    <row r="466" spans="1:27" s="105" customFormat="1" ht="18" customHeight="1" x14ac:dyDescent="0.15">
      <c r="A466" s="142">
        <f t="shared" si="37"/>
        <v>0</v>
      </c>
      <c r="B466" s="141">
        <f t="shared" si="35"/>
        <v>0</v>
      </c>
      <c r="C466" s="140">
        <f>IF(($P$9-SUM($C$9:C465))&gt;0,$AA$9,0)</f>
        <v>0</v>
      </c>
      <c r="D466" s="139">
        <f>IF(($P$10-SUM($D$9:D465))&gt;0,$AA$10,0)</f>
        <v>0</v>
      </c>
      <c r="E466" s="138">
        <f>IF(P$13&gt;1,"未定",ROUND(((P$9-SUM(C$9:C465))*P$14/100)/12,0))</f>
        <v>0</v>
      </c>
      <c r="F466" s="137">
        <f t="shared" si="34"/>
        <v>0</v>
      </c>
      <c r="G466" s="423"/>
      <c r="H466" s="424"/>
      <c r="I466" s="134"/>
      <c r="J466" s="134"/>
      <c r="K466" s="134"/>
      <c r="L466" s="134"/>
      <c r="M466" s="133">
        <f t="shared" si="36"/>
        <v>0</v>
      </c>
      <c r="N466" s="113"/>
      <c r="X466" s="109"/>
      <c r="Y466" s="109"/>
      <c r="Z466" s="109"/>
      <c r="AA466" s="108"/>
    </row>
    <row r="467" spans="1:27" s="105" customFormat="1" ht="18" customHeight="1" x14ac:dyDescent="0.15">
      <c r="A467" s="142">
        <f t="shared" si="37"/>
        <v>0</v>
      </c>
      <c r="B467" s="141">
        <f t="shared" si="35"/>
        <v>0</v>
      </c>
      <c r="C467" s="140">
        <f>IF(($P$9-SUM($C$9:C466))&gt;0,$AA$9,0)</f>
        <v>0</v>
      </c>
      <c r="D467" s="139">
        <f>IF(($P$10-SUM($D$9:D466))&gt;0,$AA$10,0)</f>
        <v>0</v>
      </c>
      <c r="E467" s="138">
        <f>IF(P$13&gt;1,"未定",ROUND(((P$9-SUM(C$9:C466))*P$14/100)/12,0))</f>
        <v>0</v>
      </c>
      <c r="F467" s="137">
        <f t="shared" si="34"/>
        <v>0</v>
      </c>
      <c r="G467" s="423"/>
      <c r="H467" s="424"/>
      <c r="I467" s="134"/>
      <c r="J467" s="134"/>
      <c r="K467" s="134"/>
      <c r="L467" s="134"/>
      <c r="M467" s="133">
        <f t="shared" si="36"/>
        <v>0</v>
      </c>
      <c r="N467" s="113"/>
      <c r="X467" s="109"/>
      <c r="Y467" s="109"/>
      <c r="Z467" s="109"/>
      <c r="AA467" s="108"/>
    </row>
    <row r="468" spans="1:27" s="105" customFormat="1" ht="18" customHeight="1" x14ac:dyDescent="0.15">
      <c r="A468" s="142">
        <f t="shared" si="37"/>
        <v>0</v>
      </c>
      <c r="B468" s="141">
        <f t="shared" si="35"/>
        <v>0</v>
      </c>
      <c r="C468" s="140">
        <f>IF(($P$9-SUM($C$9:C467))&gt;0,$AA$9,0)</f>
        <v>0</v>
      </c>
      <c r="D468" s="139">
        <f>IF(($P$10-SUM($D$9:D467))&gt;0,$AA$10,0)</f>
        <v>0</v>
      </c>
      <c r="E468" s="138">
        <f>IF(P$13&gt;1,"未定",ROUND(((P$9-SUM(C$9:C467))*P$14/100)/12,0))</f>
        <v>0</v>
      </c>
      <c r="F468" s="137">
        <f t="shared" si="34"/>
        <v>0</v>
      </c>
      <c r="G468" s="423"/>
      <c r="H468" s="424"/>
      <c r="I468" s="134"/>
      <c r="J468" s="134"/>
      <c r="K468" s="134"/>
      <c r="L468" s="134"/>
      <c r="M468" s="133">
        <f t="shared" si="36"/>
        <v>0</v>
      </c>
      <c r="N468" s="113"/>
      <c r="X468" s="109"/>
      <c r="Y468" s="109"/>
      <c r="Z468" s="109"/>
      <c r="AA468" s="108"/>
    </row>
    <row r="469" spans="1:27" s="105" customFormat="1" ht="18" customHeight="1" x14ac:dyDescent="0.15">
      <c r="A469" s="142">
        <f t="shared" si="37"/>
        <v>0</v>
      </c>
      <c r="B469" s="141">
        <f t="shared" si="35"/>
        <v>0</v>
      </c>
      <c r="C469" s="140">
        <f>IF(($P$9-SUM($C$9:C468))&gt;0,$AA$9,0)</f>
        <v>0</v>
      </c>
      <c r="D469" s="139">
        <f>IF(($P$10-SUM($D$9:D468))&gt;0,$AA$10,0)</f>
        <v>0</v>
      </c>
      <c r="E469" s="138">
        <f>IF(P$13&gt;1,"未定",ROUND(((P$9-SUM(C$9:C468))*P$14/100)/12,0))</f>
        <v>0</v>
      </c>
      <c r="F469" s="137">
        <f t="shared" si="34"/>
        <v>0</v>
      </c>
      <c r="G469" s="423"/>
      <c r="H469" s="424"/>
      <c r="I469" s="134"/>
      <c r="J469" s="134"/>
      <c r="K469" s="134"/>
      <c r="L469" s="134"/>
      <c r="M469" s="133">
        <f t="shared" si="36"/>
        <v>0</v>
      </c>
      <c r="N469" s="113"/>
      <c r="X469" s="109"/>
      <c r="Y469" s="109"/>
      <c r="Z469" s="109"/>
      <c r="AA469" s="108"/>
    </row>
    <row r="470" spans="1:27" s="105" customFormat="1" ht="18" customHeight="1" x14ac:dyDescent="0.15">
      <c r="A470" s="142">
        <f t="shared" si="37"/>
        <v>0</v>
      </c>
      <c r="B470" s="141">
        <f t="shared" si="35"/>
        <v>0</v>
      </c>
      <c r="C470" s="140">
        <f>IF(($P$9-SUM($C$9:C469))&gt;0,$AA$9,0)</f>
        <v>0</v>
      </c>
      <c r="D470" s="139">
        <f>IF(($P$10-SUM($D$9:D469))&gt;0,$AA$10,0)</f>
        <v>0</v>
      </c>
      <c r="E470" s="138">
        <f>IF(P$13&gt;1,"未定",ROUND(((P$9-SUM(C$9:C469))*P$14/100)/12,0))</f>
        <v>0</v>
      </c>
      <c r="F470" s="137">
        <f t="shared" si="34"/>
        <v>0</v>
      </c>
      <c r="G470" s="423"/>
      <c r="H470" s="424"/>
      <c r="I470" s="134"/>
      <c r="J470" s="134"/>
      <c r="K470" s="134"/>
      <c r="L470" s="134"/>
      <c r="M470" s="133">
        <f t="shared" si="36"/>
        <v>0</v>
      </c>
      <c r="N470" s="113"/>
      <c r="X470" s="109"/>
      <c r="Y470" s="109"/>
      <c r="Z470" s="109"/>
      <c r="AA470" s="108"/>
    </row>
    <row r="471" spans="1:27" s="105" customFormat="1" ht="18" customHeight="1" x14ac:dyDescent="0.15">
      <c r="A471" s="142">
        <f t="shared" si="37"/>
        <v>0</v>
      </c>
      <c r="B471" s="141">
        <f t="shared" si="35"/>
        <v>0</v>
      </c>
      <c r="C471" s="140">
        <f>IF(($P$9-SUM($C$9:C470))&gt;0,$AA$9,0)</f>
        <v>0</v>
      </c>
      <c r="D471" s="139">
        <f>IF(($P$10-SUM($D$9:D470))&gt;0,$AA$10,0)</f>
        <v>0</v>
      </c>
      <c r="E471" s="138">
        <f>IF(P$13&gt;1,"未定",ROUND(((P$9-SUM(C$9:C470))*P$14/100)/12,0))</f>
        <v>0</v>
      </c>
      <c r="F471" s="137">
        <f t="shared" si="34"/>
        <v>0</v>
      </c>
      <c r="G471" s="423"/>
      <c r="H471" s="424"/>
      <c r="I471" s="134"/>
      <c r="J471" s="134"/>
      <c r="K471" s="134"/>
      <c r="L471" s="134"/>
      <c r="M471" s="133">
        <f t="shared" si="36"/>
        <v>0</v>
      </c>
      <c r="N471" s="113"/>
      <c r="X471" s="109"/>
      <c r="Y471" s="109"/>
      <c r="Z471" s="109"/>
      <c r="AA471" s="108"/>
    </row>
    <row r="472" spans="1:27" s="105" customFormat="1" ht="18" customHeight="1" x14ac:dyDescent="0.15">
      <c r="A472" s="142">
        <f t="shared" si="37"/>
        <v>0</v>
      </c>
      <c r="B472" s="141">
        <f t="shared" si="35"/>
        <v>0</v>
      </c>
      <c r="C472" s="140">
        <f>IF(($P$9-SUM($C$9:C471))&gt;0,$AA$9,0)</f>
        <v>0</v>
      </c>
      <c r="D472" s="139">
        <f>IF(($P$10-SUM($D$9:D471))&gt;0,$AA$10,0)</f>
        <v>0</v>
      </c>
      <c r="E472" s="138">
        <f>IF(P$13&gt;1,"未定",ROUND(((P$9-SUM(C$9:C471))*P$14/100)/12,0))</f>
        <v>0</v>
      </c>
      <c r="F472" s="137">
        <f t="shared" si="34"/>
        <v>0</v>
      </c>
      <c r="G472" s="423"/>
      <c r="H472" s="424"/>
      <c r="I472" s="134"/>
      <c r="J472" s="134"/>
      <c r="K472" s="134"/>
      <c r="L472" s="134"/>
      <c r="M472" s="133">
        <f t="shared" si="36"/>
        <v>0</v>
      </c>
      <c r="N472" s="113"/>
      <c r="X472" s="109"/>
      <c r="Y472" s="109"/>
      <c r="Z472" s="109"/>
      <c r="AA472" s="108"/>
    </row>
    <row r="473" spans="1:27" s="105" customFormat="1" ht="18" customHeight="1" x14ac:dyDescent="0.15">
      <c r="A473" s="142">
        <f t="shared" si="37"/>
        <v>0</v>
      </c>
      <c r="B473" s="141">
        <f t="shared" si="35"/>
        <v>0</v>
      </c>
      <c r="C473" s="140">
        <f>IF(($P$9-SUM($C$9:C472))&gt;0,$AA$9,0)</f>
        <v>0</v>
      </c>
      <c r="D473" s="139">
        <f>IF(($P$10-SUM($D$9:D472))&gt;0,$AA$10,0)</f>
        <v>0</v>
      </c>
      <c r="E473" s="138">
        <f>IF(P$13&gt;1,"未定",ROUND(((P$9-SUM(C$9:C472))*P$14/100)/12,0))</f>
        <v>0</v>
      </c>
      <c r="F473" s="137">
        <f t="shared" si="34"/>
        <v>0</v>
      </c>
      <c r="G473" s="423"/>
      <c r="H473" s="424"/>
      <c r="I473" s="134"/>
      <c r="J473" s="134"/>
      <c r="K473" s="134"/>
      <c r="L473" s="134"/>
      <c r="M473" s="133">
        <f t="shared" si="36"/>
        <v>0</v>
      </c>
      <c r="N473" s="113"/>
      <c r="X473" s="109"/>
      <c r="Y473" s="109"/>
      <c r="Z473" s="109"/>
      <c r="AA473" s="108"/>
    </row>
    <row r="474" spans="1:27" s="105" customFormat="1" ht="18" customHeight="1" x14ac:dyDescent="0.15">
      <c r="A474" s="142">
        <f t="shared" si="37"/>
        <v>0</v>
      </c>
      <c r="B474" s="141">
        <f t="shared" si="35"/>
        <v>0</v>
      </c>
      <c r="C474" s="140">
        <f>IF(($P$9-SUM($C$9:C473))&gt;0,$AA$9,0)</f>
        <v>0</v>
      </c>
      <c r="D474" s="139">
        <f>IF(($P$10-SUM($D$9:D473))&gt;0,$AA$10,0)</f>
        <v>0</v>
      </c>
      <c r="E474" s="138">
        <f>IF(P$13&gt;1,"未定",ROUND(((P$9-SUM(C$9:C473))*P$14/100)/12,0))</f>
        <v>0</v>
      </c>
      <c r="F474" s="137">
        <f t="shared" si="34"/>
        <v>0</v>
      </c>
      <c r="G474" s="144" t="s">
        <v>122</v>
      </c>
      <c r="H474" s="143">
        <f>IF(P$13&gt;1,"未定",SUM(F465:F476))</f>
        <v>0</v>
      </c>
      <c r="I474" s="134"/>
      <c r="J474" s="134"/>
      <c r="K474" s="134"/>
      <c r="L474" s="134"/>
      <c r="M474" s="133">
        <f t="shared" si="36"/>
        <v>0</v>
      </c>
      <c r="N474" s="113"/>
      <c r="X474" s="109"/>
      <c r="Y474" s="109"/>
      <c r="Z474" s="109"/>
      <c r="AA474" s="108"/>
    </row>
    <row r="475" spans="1:27" s="105" customFormat="1" ht="18" customHeight="1" x14ac:dyDescent="0.15">
      <c r="A475" s="142">
        <f t="shared" si="37"/>
        <v>0</v>
      </c>
      <c r="B475" s="141">
        <f t="shared" si="35"/>
        <v>0</v>
      </c>
      <c r="C475" s="140">
        <f>IF(($P$9-SUM($C$9:C474))&gt;0,$AA$9,0)</f>
        <v>0</v>
      </c>
      <c r="D475" s="139">
        <f>IF(($P$10-SUM($D$9:D474))&gt;0,$AA$10,0)</f>
        <v>0</v>
      </c>
      <c r="E475" s="138">
        <f>IF(P$13&gt;1,"未定",ROUND(((P$9-SUM(C$9:C474))*P$14/100)/12,0))</f>
        <v>0</v>
      </c>
      <c r="F475" s="137">
        <f t="shared" si="34"/>
        <v>0</v>
      </c>
      <c r="G475" s="136" t="s">
        <v>121</v>
      </c>
      <c r="H475" s="135">
        <f>SUM(B465:B476)</f>
        <v>0</v>
      </c>
      <c r="I475" s="134"/>
      <c r="J475" s="134"/>
      <c r="K475" s="134"/>
      <c r="L475" s="134"/>
      <c r="M475" s="133">
        <f t="shared" si="36"/>
        <v>0</v>
      </c>
      <c r="N475" s="113"/>
      <c r="X475" s="109"/>
      <c r="Y475" s="109"/>
      <c r="Z475" s="109"/>
      <c r="AA475" s="108"/>
    </row>
    <row r="476" spans="1:27" s="105" customFormat="1" ht="18" customHeight="1" x14ac:dyDescent="0.15">
      <c r="A476" s="132">
        <f t="shared" si="37"/>
        <v>0</v>
      </c>
      <c r="B476" s="131">
        <f t="shared" si="35"/>
        <v>0</v>
      </c>
      <c r="C476" s="130">
        <f>IF(($P$9-SUM($C$9:C475))&gt;0,$AA$9,0)</f>
        <v>0</v>
      </c>
      <c r="D476" s="129">
        <f>IF(($P$10-SUM($D$9:D475))&gt;0,$AA$10,0)</f>
        <v>0</v>
      </c>
      <c r="E476" s="128">
        <f>IF(P$13&gt;1,"未定",ROUND(((P$9-SUM(C$9:C475))*P$14/100)/12,0))</f>
        <v>0</v>
      </c>
      <c r="F476" s="127">
        <f t="shared" si="34"/>
        <v>0</v>
      </c>
      <c r="G476" s="126" t="s">
        <v>120</v>
      </c>
      <c r="H476" s="125">
        <f>IF(P$13&gt;1,"未定",SUM(E465:E476))</f>
        <v>0</v>
      </c>
      <c r="I476" s="124"/>
      <c r="J476" s="124"/>
      <c r="K476" s="124"/>
      <c r="L476" s="124"/>
      <c r="M476" s="123">
        <f t="shared" si="36"/>
        <v>0</v>
      </c>
      <c r="N476" s="113"/>
      <c r="X476" s="109"/>
      <c r="Y476" s="109"/>
      <c r="Z476" s="109"/>
      <c r="AA476" s="108"/>
    </row>
    <row r="477" spans="1:27" s="105" customFormat="1" ht="18.75" customHeight="1" x14ac:dyDescent="0.15">
      <c r="A477" s="122" t="s">
        <v>119</v>
      </c>
      <c r="B477" s="121">
        <f>SUM(B9:B476)</f>
        <v>0</v>
      </c>
      <c r="C477" s="120">
        <f>SUM(C9:C476)</f>
        <v>0</v>
      </c>
      <c r="D477" s="119">
        <f>SUM(D9:D476)</f>
        <v>0</v>
      </c>
      <c r="E477" s="118">
        <f>IF(P$13&gt;1,"未定",SUM(E9:E476))</f>
        <v>0</v>
      </c>
      <c r="F477" s="117">
        <f>IF(P13&gt;1,"未定",SUM(F9:F476))</f>
        <v>0</v>
      </c>
      <c r="G477" s="485">
        <f>IF(P13&gt;1,"未定",SUM(G478:H479))</f>
        <v>0</v>
      </c>
      <c r="H477" s="486"/>
      <c r="I477" s="116">
        <f>SUM(I9:I476)</f>
        <v>0</v>
      </c>
      <c r="J477" s="115">
        <f>SUM(J9:J476)</f>
        <v>0</v>
      </c>
      <c r="K477" s="115">
        <f>SUM(K9:K476)</f>
        <v>0</v>
      </c>
      <c r="L477" s="115">
        <f>SUM(L9:L476)</f>
        <v>0</v>
      </c>
      <c r="M477" s="115">
        <f>SUM(M9:M476)</f>
        <v>0</v>
      </c>
      <c r="N477" s="113"/>
      <c r="X477" s="109"/>
      <c r="Y477" s="109"/>
      <c r="Z477" s="109"/>
      <c r="AA477" s="108"/>
    </row>
    <row r="478" spans="1:27" s="105" customFormat="1" ht="22.5" customHeight="1" x14ac:dyDescent="0.15">
      <c r="A478" s="460" t="s">
        <v>118</v>
      </c>
      <c r="B478" s="476"/>
      <c r="C478" s="477"/>
      <c r="D478" s="478"/>
      <c r="E478" s="464" t="s">
        <v>117</v>
      </c>
      <c r="F478" s="482"/>
      <c r="G478" s="483">
        <f>B477</f>
        <v>0</v>
      </c>
      <c r="H478" s="484"/>
      <c r="I478" s="112"/>
      <c r="J478" s="112"/>
      <c r="K478" s="112"/>
      <c r="L478" s="112"/>
      <c r="M478" s="114">
        <f>SUM(I478:L478)</f>
        <v>0</v>
      </c>
      <c r="N478" s="113"/>
      <c r="X478" s="109"/>
      <c r="Y478" s="109"/>
      <c r="Z478" s="109"/>
      <c r="AA478" s="108"/>
    </row>
    <row r="479" spans="1:27" s="105" customFormat="1" ht="22.5" customHeight="1" x14ac:dyDescent="0.15">
      <c r="A479" s="462"/>
      <c r="B479" s="479"/>
      <c r="C479" s="480"/>
      <c r="D479" s="481"/>
      <c r="E479" s="464" t="s">
        <v>116</v>
      </c>
      <c r="F479" s="482"/>
      <c r="G479" s="483">
        <f>E477</f>
        <v>0</v>
      </c>
      <c r="H479" s="484"/>
      <c r="I479" s="112"/>
      <c r="J479" s="112"/>
      <c r="K479" s="112"/>
      <c r="L479" s="112"/>
      <c r="M479" s="111">
        <f>SUM(I479:L479)</f>
        <v>0</v>
      </c>
      <c r="N479" s="110"/>
      <c r="X479" s="109"/>
      <c r="Y479" s="109"/>
      <c r="Z479" s="109"/>
      <c r="AA479" s="108"/>
    </row>
    <row r="480" spans="1:27" ht="5.25" customHeight="1" x14ac:dyDescent="0.15">
      <c r="O480" s="105"/>
      <c r="P480" s="105"/>
      <c r="Q480" s="105"/>
      <c r="R480" s="105"/>
      <c r="S480" s="105"/>
      <c r="T480" s="105"/>
      <c r="U480" s="105"/>
      <c r="V480" s="105"/>
    </row>
    <row r="481" spans="1:22" ht="32.25" customHeight="1" x14ac:dyDescent="0.15">
      <c r="A481" s="107" t="s">
        <v>115</v>
      </c>
      <c r="B481" s="458" t="s">
        <v>114</v>
      </c>
      <c r="C481" s="459"/>
      <c r="D481" s="459"/>
      <c r="E481" s="459"/>
      <c r="F481" s="459"/>
      <c r="G481" s="459"/>
      <c r="H481" s="459"/>
      <c r="I481" s="459"/>
      <c r="J481" s="459"/>
      <c r="K481" s="459"/>
      <c r="L481" s="459"/>
      <c r="M481" s="459"/>
      <c r="O481" s="105"/>
      <c r="P481" s="105"/>
      <c r="Q481" s="105"/>
      <c r="R481" s="105"/>
      <c r="S481" s="105"/>
      <c r="T481" s="105"/>
      <c r="U481" s="105"/>
      <c r="V481" s="105"/>
    </row>
    <row r="482" spans="1:22" x14ac:dyDescent="0.15">
      <c r="A482" s="102" t="s">
        <v>113</v>
      </c>
      <c r="O482" s="105"/>
      <c r="P482" s="105"/>
      <c r="Q482" s="105"/>
      <c r="R482" s="105"/>
      <c r="S482" s="105"/>
      <c r="T482" s="105"/>
      <c r="U482" s="105"/>
      <c r="V482" s="105"/>
    </row>
    <row r="483" spans="1:22" x14ac:dyDescent="0.15">
      <c r="A483" s="102" t="s">
        <v>112</v>
      </c>
      <c r="O483" s="105"/>
      <c r="P483" s="105"/>
      <c r="Q483" s="105"/>
      <c r="R483" s="105"/>
      <c r="S483" s="105"/>
      <c r="T483" s="105"/>
      <c r="U483" s="105"/>
      <c r="V483" s="105"/>
    </row>
    <row r="484" spans="1:22" x14ac:dyDescent="0.15">
      <c r="O484" s="105"/>
      <c r="P484" s="105"/>
      <c r="Q484" s="105"/>
      <c r="R484" s="105"/>
      <c r="S484" s="105"/>
      <c r="T484" s="105"/>
      <c r="U484" s="105"/>
      <c r="V484" s="105"/>
    </row>
    <row r="485" spans="1:22" x14ac:dyDescent="0.15">
      <c r="O485" s="106"/>
      <c r="P485" s="105"/>
      <c r="Q485" s="105"/>
      <c r="R485" s="105"/>
      <c r="S485" s="105"/>
    </row>
    <row r="486" spans="1:22" x14ac:dyDescent="0.15">
      <c r="O486" s="105"/>
      <c r="P486" s="105"/>
      <c r="Q486" s="105"/>
      <c r="S486" s="105"/>
    </row>
    <row r="487" spans="1:22" x14ac:dyDescent="0.15">
      <c r="O487" s="105"/>
      <c r="P487" s="105"/>
      <c r="Q487" s="105"/>
    </row>
    <row r="488" spans="1:22" x14ac:dyDescent="0.15">
      <c r="O488" s="105"/>
      <c r="P488" s="105"/>
      <c r="Q488" s="105"/>
    </row>
    <row r="489" spans="1:22" x14ac:dyDescent="0.15">
      <c r="O489" s="105"/>
      <c r="P489" s="105"/>
      <c r="Q489" s="105"/>
    </row>
  </sheetData>
  <mergeCells count="79">
    <mergeCell ref="A3:B3"/>
    <mergeCell ref="C3:D3"/>
    <mergeCell ref="A2:B2"/>
    <mergeCell ref="F3:H3"/>
    <mergeCell ref="F2:H2"/>
    <mergeCell ref="C2:D2"/>
    <mergeCell ref="B481:M481"/>
    <mergeCell ref="A4:A8"/>
    <mergeCell ref="F5:F8"/>
    <mergeCell ref="B5:D5"/>
    <mergeCell ref="B4:H4"/>
    <mergeCell ref="B6:B8"/>
    <mergeCell ref="E6:E8"/>
    <mergeCell ref="G5:H8"/>
    <mergeCell ref="A478:D479"/>
    <mergeCell ref="E478:F478"/>
    <mergeCell ref="E479:F479"/>
    <mergeCell ref="G478:H478"/>
    <mergeCell ref="G479:H479"/>
    <mergeCell ref="G477:H477"/>
    <mergeCell ref="G141:H149"/>
    <mergeCell ref="G357:H365"/>
    <mergeCell ref="O15:S17"/>
    <mergeCell ref="G345:H353"/>
    <mergeCell ref="G297:H305"/>
    <mergeCell ref="G309:H317"/>
    <mergeCell ref="G321:H329"/>
    <mergeCell ref="G333:H341"/>
    <mergeCell ref="G9:H17"/>
    <mergeCell ref="G21:H29"/>
    <mergeCell ref="P11:Q11"/>
    <mergeCell ref="G201:H209"/>
    <mergeCell ref="P12:Q12"/>
    <mergeCell ref="P13:Q13"/>
    <mergeCell ref="P14:Q14"/>
    <mergeCell ref="G285:H293"/>
    <mergeCell ref="G81:H89"/>
    <mergeCell ref="G129:H137"/>
    <mergeCell ref="L1:M1"/>
    <mergeCell ref="I4:M4"/>
    <mergeCell ref="L5:L8"/>
    <mergeCell ref="M5:M8"/>
    <mergeCell ref="I5:I8"/>
    <mergeCell ref="J5:J8"/>
    <mergeCell ref="K5:K8"/>
    <mergeCell ref="I3:J3"/>
    <mergeCell ref="O2:W2"/>
    <mergeCell ref="P8:Q8"/>
    <mergeCell ref="P10:Q10"/>
    <mergeCell ref="P9:Q9"/>
    <mergeCell ref="O6:O7"/>
    <mergeCell ref="P6:Q7"/>
    <mergeCell ref="P5:Q5"/>
    <mergeCell ref="G105:H113"/>
    <mergeCell ref="G117:H125"/>
    <mergeCell ref="G225:H233"/>
    <mergeCell ref="G237:H245"/>
    <mergeCell ref="G249:H257"/>
    <mergeCell ref="G213:H221"/>
    <mergeCell ref="G33:H41"/>
    <mergeCell ref="G93:H101"/>
    <mergeCell ref="G45:H53"/>
    <mergeCell ref="G57:H65"/>
    <mergeCell ref="G69:H77"/>
    <mergeCell ref="G177:H185"/>
    <mergeCell ref="G153:H161"/>
    <mergeCell ref="G165:H173"/>
    <mergeCell ref="G273:H281"/>
    <mergeCell ref="G417:H425"/>
    <mergeCell ref="G189:H197"/>
    <mergeCell ref="G261:H269"/>
    <mergeCell ref="G465:H473"/>
    <mergeCell ref="G369:H377"/>
    <mergeCell ref="G381:H389"/>
    <mergeCell ref="G393:H401"/>
    <mergeCell ref="G405:H413"/>
    <mergeCell ref="G453:H461"/>
    <mergeCell ref="G441:H449"/>
    <mergeCell ref="G429:H437"/>
  </mergeCells>
  <phoneticPr fontId="6"/>
  <dataValidations count="6">
    <dataValidation type="whole" allowBlank="1" showInputMessage="1" showErrorMessage="1" promptTitle="入力上の注意" prompt="償還期間の上限は、施設種類、建物構造及び借入申込金額により異なりますのでご注意ください。" sqref="P11:Q11 JL11:JM11 TH11:TI11 ADD11:ADE11 AMZ11:ANA11 AWV11:AWW11 BGR11:BGS11 BQN11:BQO11 CAJ11:CAK11 CKF11:CKG11 CUB11:CUC11 DDX11:DDY11 DNT11:DNU11 DXP11:DXQ11 EHL11:EHM11 ERH11:ERI11 FBD11:FBE11 FKZ11:FLA11 FUV11:FUW11 GER11:GES11 GON11:GOO11 GYJ11:GYK11 HIF11:HIG11 HSB11:HSC11 IBX11:IBY11 ILT11:ILU11 IVP11:IVQ11 JFL11:JFM11 JPH11:JPI11 JZD11:JZE11 KIZ11:KJA11 KSV11:KSW11 LCR11:LCS11 LMN11:LMO11 LWJ11:LWK11 MGF11:MGG11 MQB11:MQC11 MZX11:MZY11 NJT11:NJU11 NTP11:NTQ11 ODL11:ODM11 ONH11:ONI11 OXD11:OXE11 PGZ11:PHA11 PQV11:PQW11 QAR11:QAS11 QKN11:QKO11 QUJ11:QUK11 REF11:REG11 ROB11:ROC11 RXX11:RXY11 SHT11:SHU11 SRP11:SRQ11 TBL11:TBM11 TLH11:TLI11 TVD11:TVE11 UEZ11:UFA11 UOV11:UOW11 UYR11:UYS11 VIN11:VIO11 VSJ11:VSK11 WCF11:WCG11 WMB11:WMC11 WVX11:WVY11 P65547:Q65547 JL65547:JM65547 TH65547:TI65547 ADD65547:ADE65547 AMZ65547:ANA65547 AWV65547:AWW65547 BGR65547:BGS65547 BQN65547:BQO65547 CAJ65547:CAK65547 CKF65547:CKG65547 CUB65547:CUC65547 DDX65547:DDY65547 DNT65547:DNU65547 DXP65547:DXQ65547 EHL65547:EHM65547 ERH65547:ERI65547 FBD65547:FBE65547 FKZ65547:FLA65547 FUV65547:FUW65547 GER65547:GES65547 GON65547:GOO65547 GYJ65547:GYK65547 HIF65547:HIG65547 HSB65547:HSC65547 IBX65547:IBY65547 ILT65547:ILU65547 IVP65547:IVQ65547 JFL65547:JFM65547 JPH65547:JPI65547 JZD65547:JZE65547 KIZ65547:KJA65547 KSV65547:KSW65547 LCR65547:LCS65547 LMN65547:LMO65547 LWJ65547:LWK65547 MGF65547:MGG65547 MQB65547:MQC65547 MZX65547:MZY65547 NJT65547:NJU65547 NTP65547:NTQ65547 ODL65547:ODM65547 ONH65547:ONI65547 OXD65547:OXE65547 PGZ65547:PHA65547 PQV65547:PQW65547 QAR65547:QAS65547 QKN65547:QKO65547 QUJ65547:QUK65547 REF65547:REG65547 ROB65547:ROC65547 RXX65547:RXY65547 SHT65547:SHU65547 SRP65547:SRQ65547 TBL65547:TBM65547 TLH65547:TLI65547 TVD65547:TVE65547 UEZ65547:UFA65547 UOV65547:UOW65547 UYR65547:UYS65547 VIN65547:VIO65547 VSJ65547:VSK65547 WCF65547:WCG65547 WMB65547:WMC65547 WVX65547:WVY65547 P131083:Q131083 JL131083:JM131083 TH131083:TI131083 ADD131083:ADE131083 AMZ131083:ANA131083 AWV131083:AWW131083 BGR131083:BGS131083 BQN131083:BQO131083 CAJ131083:CAK131083 CKF131083:CKG131083 CUB131083:CUC131083 DDX131083:DDY131083 DNT131083:DNU131083 DXP131083:DXQ131083 EHL131083:EHM131083 ERH131083:ERI131083 FBD131083:FBE131083 FKZ131083:FLA131083 FUV131083:FUW131083 GER131083:GES131083 GON131083:GOO131083 GYJ131083:GYK131083 HIF131083:HIG131083 HSB131083:HSC131083 IBX131083:IBY131083 ILT131083:ILU131083 IVP131083:IVQ131083 JFL131083:JFM131083 JPH131083:JPI131083 JZD131083:JZE131083 KIZ131083:KJA131083 KSV131083:KSW131083 LCR131083:LCS131083 LMN131083:LMO131083 LWJ131083:LWK131083 MGF131083:MGG131083 MQB131083:MQC131083 MZX131083:MZY131083 NJT131083:NJU131083 NTP131083:NTQ131083 ODL131083:ODM131083 ONH131083:ONI131083 OXD131083:OXE131083 PGZ131083:PHA131083 PQV131083:PQW131083 QAR131083:QAS131083 QKN131083:QKO131083 QUJ131083:QUK131083 REF131083:REG131083 ROB131083:ROC131083 RXX131083:RXY131083 SHT131083:SHU131083 SRP131083:SRQ131083 TBL131083:TBM131083 TLH131083:TLI131083 TVD131083:TVE131083 UEZ131083:UFA131083 UOV131083:UOW131083 UYR131083:UYS131083 VIN131083:VIO131083 VSJ131083:VSK131083 WCF131083:WCG131083 WMB131083:WMC131083 WVX131083:WVY131083 P196619:Q196619 JL196619:JM196619 TH196619:TI196619 ADD196619:ADE196619 AMZ196619:ANA196619 AWV196619:AWW196619 BGR196619:BGS196619 BQN196619:BQO196619 CAJ196619:CAK196619 CKF196619:CKG196619 CUB196619:CUC196619 DDX196619:DDY196619 DNT196619:DNU196619 DXP196619:DXQ196619 EHL196619:EHM196619 ERH196619:ERI196619 FBD196619:FBE196619 FKZ196619:FLA196619 FUV196619:FUW196619 GER196619:GES196619 GON196619:GOO196619 GYJ196619:GYK196619 HIF196619:HIG196619 HSB196619:HSC196619 IBX196619:IBY196619 ILT196619:ILU196619 IVP196619:IVQ196619 JFL196619:JFM196619 JPH196619:JPI196619 JZD196619:JZE196619 KIZ196619:KJA196619 KSV196619:KSW196619 LCR196619:LCS196619 LMN196619:LMO196619 LWJ196619:LWK196619 MGF196619:MGG196619 MQB196619:MQC196619 MZX196619:MZY196619 NJT196619:NJU196619 NTP196619:NTQ196619 ODL196619:ODM196619 ONH196619:ONI196619 OXD196619:OXE196619 PGZ196619:PHA196619 PQV196619:PQW196619 QAR196619:QAS196619 QKN196619:QKO196619 QUJ196619:QUK196619 REF196619:REG196619 ROB196619:ROC196619 RXX196619:RXY196619 SHT196619:SHU196619 SRP196619:SRQ196619 TBL196619:TBM196619 TLH196619:TLI196619 TVD196619:TVE196619 UEZ196619:UFA196619 UOV196619:UOW196619 UYR196619:UYS196619 VIN196619:VIO196619 VSJ196619:VSK196619 WCF196619:WCG196619 WMB196619:WMC196619 WVX196619:WVY196619 P262155:Q262155 JL262155:JM262155 TH262155:TI262155 ADD262155:ADE262155 AMZ262155:ANA262155 AWV262155:AWW262155 BGR262155:BGS262155 BQN262155:BQO262155 CAJ262155:CAK262155 CKF262155:CKG262155 CUB262155:CUC262155 DDX262155:DDY262155 DNT262155:DNU262155 DXP262155:DXQ262155 EHL262155:EHM262155 ERH262155:ERI262155 FBD262155:FBE262155 FKZ262155:FLA262155 FUV262155:FUW262155 GER262155:GES262155 GON262155:GOO262155 GYJ262155:GYK262155 HIF262155:HIG262155 HSB262155:HSC262155 IBX262155:IBY262155 ILT262155:ILU262155 IVP262155:IVQ262155 JFL262155:JFM262155 JPH262155:JPI262155 JZD262155:JZE262155 KIZ262155:KJA262155 KSV262155:KSW262155 LCR262155:LCS262155 LMN262155:LMO262155 LWJ262155:LWK262155 MGF262155:MGG262155 MQB262155:MQC262155 MZX262155:MZY262155 NJT262155:NJU262155 NTP262155:NTQ262155 ODL262155:ODM262155 ONH262155:ONI262155 OXD262155:OXE262155 PGZ262155:PHA262155 PQV262155:PQW262155 QAR262155:QAS262155 QKN262155:QKO262155 QUJ262155:QUK262155 REF262155:REG262155 ROB262155:ROC262155 RXX262155:RXY262155 SHT262155:SHU262155 SRP262155:SRQ262155 TBL262155:TBM262155 TLH262155:TLI262155 TVD262155:TVE262155 UEZ262155:UFA262155 UOV262155:UOW262155 UYR262155:UYS262155 VIN262155:VIO262155 VSJ262155:VSK262155 WCF262155:WCG262155 WMB262155:WMC262155 WVX262155:WVY262155 P327691:Q327691 JL327691:JM327691 TH327691:TI327691 ADD327691:ADE327691 AMZ327691:ANA327691 AWV327691:AWW327691 BGR327691:BGS327691 BQN327691:BQO327691 CAJ327691:CAK327691 CKF327691:CKG327691 CUB327691:CUC327691 DDX327691:DDY327691 DNT327691:DNU327691 DXP327691:DXQ327691 EHL327691:EHM327691 ERH327691:ERI327691 FBD327691:FBE327691 FKZ327691:FLA327691 FUV327691:FUW327691 GER327691:GES327691 GON327691:GOO327691 GYJ327691:GYK327691 HIF327691:HIG327691 HSB327691:HSC327691 IBX327691:IBY327691 ILT327691:ILU327691 IVP327691:IVQ327691 JFL327691:JFM327691 JPH327691:JPI327691 JZD327691:JZE327691 KIZ327691:KJA327691 KSV327691:KSW327691 LCR327691:LCS327691 LMN327691:LMO327691 LWJ327691:LWK327691 MGF327691:MGG327691 MQB327691:MQC327691 MZX327691:MZY327691 NJT327691:NJU327691 NTP327691:NTQ327691 ODL327691:ODM327691 ONH327691:ONI327691 OXD327691:OXE327691 PGZ327691:PHA327691 PQV327691:PQW327691 QAR327691:QAS327691 QKN327691:QKO327691 QUJ327691:QUK327691 REF327691:REG327691 ROB327691:ROC327691 RXX327691:RXY327691 SHT327691:SHU327691 SRP327691:SRQ327691 TBL327691:TBM327691 TLH327691:TLI327691 TVD327691:TVE327691 UEZ327691:UFA327691 UOV327691:UOW327691 UYR327691:UYS327691 VIN327691:VIO327691 VSJ327691:VSK327691 WCF327691:WCG327691 WMB327691:WMC327691 WVX327691:WVY327691 P393227:Q393227 JL393227:JM393227 TH393227:TI393227 ADD393227:ADE393227 AMZ393227:ANA393227 AWV393227:AWW393227 BGR393227:BGS393227 BQN393227:BQO393227 CAJ393227:CAK393227 CKF393227:CKG393227 CUB393227:CUC393227 DDX393227:DDY393227 DNT393227:DNU393227 DXP393227:DXQ393227 EHL393227:EHM393227 ERH393227:ERI393227 FBD393227:FBE393227 FKZ393227:FLA393227 FUV393227:FUW393227 GER393227:GES393227 GON393227:GOO393227 GYJ393227:GYK393227 HIF393227:HIG393227 HSB393227:HSC393227 IBX393227:IBY393227 ILT393227:ILU393227 IVP393227:IVQ393227 JFL393227:JFM393227 JPH393227:JPI393227 JZD393227:JZE393227 KIZ393227:KJA393227 KSV393227:KSW393227 LCR393227:LCS393227 LMN393227:LMO393227 LWJ393227:LWK393227 MGF393227:MGG393227 MQB393227:MQC393227 MZX393227:MZY393227 NJT393227:NJU393227 NTP393227:NTQ393227 ODL393227:ODM393227 ONH393227:ONI393227 OXD393227:OXE393227 PGZ393227:PHA393227 PQV393227:PQW393227 QAR393227:QAS393227 QKN393227:QKO393227 QUJ393227:QUK393227 REF393227:REG393227 ROB393227:ROC393227 RXX393227:RXY393227 SHT393227:SHU393227 SRP393227:SRQ393227 TBL393227:TBM393227 TLH393227:TLI393227 TVD393227:TVE393227 UEZ393227:UFA393227 UOV393227:UOW393227 UYR393227:UYS393227 VIN393227:VIO393227 VSJ393227:VSK393227 WCF393227:WCG393227 WMB393227:WMC393227 WVX393227:WVY393227 P458763:Q458763 JL458763:JM458763 TH458763:TI458763 ADD458763:ADE458763 AMZ458763:ANA458763 AWV458763:AWW458763 BGR458763:BGS458763 BQN458763:BQO458763 CAJ458763:CAK458763 CKF458763:CKG458763 CUB458763:CUC458763 DDX458763:DDY458763 DNT458763:DNU458763 DXP458763:DXQ458763 EHL458763:EHM458763 ERH458763:ERI458763 FBD458763:FBE458763 FKZ458763:FLA458763 FUV458763:FUW458763 GER458763:GES458763 GON458763:GOO458763 GYJ458763:GYK458763 HIF458763:HIG458763 HSB458763:HSC458763 IBX458763:IBY458763 ILT458763:ILU458763 IVP458763:IVQ458763 JFL458763:JFM458763 JPH458763:JPI458763 JZD458763:JZE458763 KIZ458763:KJA458763 KSV458763:KSW458763 LCR458763:LCS458763 LMN458763:LMO458763 LWJ458763:LWK458763 MGF458763:MGG458763 MQB458763:MQC458763 MZX458763:MZY458763 NJT458763:NJU458763 NTP458763:NTQ458763 ODL458763:ODM458763 ONH458763:ONI458763 OXD458763:OXE458763 PGZ458763:PHA458763 PQV458763:PQW458763 QAR458763:QAS458763 QKN458763:QKO458763 QUJ458763:QUK458763 REF458763:REG458763 ROB458763:ROC458763 RXX458763:RXY458763 SHT458763:SHU458763 SRP458763:SRQ458763 TBL458763:TBM458763 TLH458763:TLI458763 TVD458763:TVE458763 UEZ458763:UFA458763 UOV458763:UOW458763 UYR458763:UYS458763 VIN458763:VIO458763 VSJ458763:VSK458763 WCF458763:WCG458763 WMB458763:WMC458763 WVX458763:WVY458763 P524299:Q524299 JL524299:JM524299 TH524299:TI524299 ADD524299:ADE524299 AMZ524299:ANA524299 AWV524299:AWW524299 BGR524299:BGS524299 BQN524299:BQO524299 CAJ524299:CAK524299 CKF524299:CKG524299 CUB524299:CUC524299 DDX524299:DDY524299 DNT524299:DNU524299 DXP524299:DXQ524299 EHL524299:EHM524299 ERH524299:ERI524299 FBD524299:FBE524299 FKZ524299:FLA524299 FUV524299:FUW524299 GER524299:GES524299 GON524299:GOO524299 GYJ524299:GYK524299 HIF524299:HIG524299 HSB524299:HSC524299 IBX524299:IBY524299 ILT524299:ILU524299 IVP524299:IVQ524299 JFL524299:JFM524299 JPH524299:JPI524299 JZD524299:JZE524299 KIZ524299:KJA524299 KSV524299:KSW524299 LCR524299:LCS524299 LMN524299:LMO524299 LWJ524299:LWK524299 MGF524299:MGG524299 MQB524299:MQC524299 MZX524299:MZY524299 NJT524299:NJU524299 NTP524299:NTQ524299 ODL524299:ODM524299 ONH524299:ONI524299 OXD524299:OXE524299 PGZ524299:PHA524299 PQV524299:PQW524299 QAR524299:QAS524299 QKN524299:QKO524299 QUJ524299:QUK524299 REF524299:REG524299 ROB524299:ROC524299 RXX524299:RXY524299 SHT524299:SHU524299 SRP524299:SRQ524299 TBL524299:TBM524299 TLH524299:TLI524299 TVD524299:TVE524299 UEZ524299:UFA524299 UOV524299:UOW524299 UYR524299:UYS524299 VIN524299:VIO524299 VSJ524299:VSK524299 WCF524299:WCG524299 WMB524299:WMC524299 WVX524299:WVY524299 P589835:Q589835 JL589835:JM589835 TH589835:TI589835 ADD589835:ADE589835 AMZ589835:ANA589835 AWV589835:AWW589835 BGR589835:BGS589835 BQN589835:BQO589835 CAJ589835:CAK589835 CKF589835:CKG589835 CUB589835:CUC589835 DDX589835:DDY589835 DNT589835:DNU589835 DXP589835:DXQ589835 EHL589835:EHM589835 ERH589835:ERI589835 FBD589835:FBE589835 FKZ589835:FLA589835 FUV589835:FUW589835 GER589835:GES589835 GON589835:GOO589835 GYJ589835:GYK589835 HIF589835:HIG589835 HSB589835:HSC589835 IBX589835:IBY589835 ILT589835:ILU589835 IVP589835:IVQ589835 JFL589835:JFM589835 JPH589835:JPI589835 JZD589835:JZE589835 KIZ589835:KJA589835 KSV589835:KSW589835 LCR589835:LCS589835 LMN589835:LMO589835 LWJ589835:LWK589835 MGF589835:MGG589835 MQB589835:MQC589835 MZX589835:MZY589835 NJT589835:NJU589835 NTP589835:NTQ589835 ODL589835:ODM589835 ONH589835:ONI589835 OXD589835:OXE589835 PGZ589835:PHA589835 PQV589835:PQW589835 QAR589835:QAS589835 QKN589835:QKO589835 QUJ589835:QUK589835 REF589835:REG589835 ROB589835:ROC589835 RXX589835:RXY589835 SHT589835:SHU589835 SRP589835:SRQ589835 TBL589835:TBM589835 TLH589835:TLI589835 TVD589835:TVE589835 UEZ589835:UFA589835 UOV589835:UOW589835 UYR589835:UYS589835 VIN589835:VIO589835 VSJ589835:VSK589835 WCF589835:WCG589835 WMB589835:WMC589835 WVX589835:WVY589835 P655371:Q655371 JL655371:JM655371 TH655371:TI655371 ADD655371:ADE655371 AMZ655371:ANA655371 AWV655371:AWW655371 BGR655371:BGS655371 BQN655371:BQO655371 CAJ655371:CAK655371 CKF655371:CKG655371 CUB655371:CUC655371 DDX655371:DDY655371 DNT655371:DNU655371 DXP655371:DXQ655371 EHL655371:EHM655371 ERH655371:ERI655371 FBD655371:FBE655371 FKZ655371:FLA655371 FUV655371:FUW655371 GER655371:GES655371 GON655371:GOO655371 GYJ655371:GYK655371 HIF655371:HIG655371 HSB655371:HSC655371 IBX655371:IBY655371 ILT655371:ILU655371 IVP655371:IVQ655371 JFL655371:JFM655371 JPH655371:JPI655371 JZD655371:JZE655371 KIZ655371:KJA655371 KSV655371:KSW655371 LCR655371:LCS655371 LMN655371:LMO655371 LWJ655371:LWK655371 MGF655371:MGG655371 MQB655371:MQC655371 MZX655371:MZY655371 NJT655371:NJU655371 NTP655371:NTQ655371 ODL655371:ODM655371 ONH655371:ONI655371 OXD655371:OXE655371 PGZ655371:PHA655371 PQV655371:PQW655371 QAR655371:QAS655371 QKN655371:QKO655371 QUJ655371:QUK655371 REF655371:REG655371 ROB655371:ROC655371 RXX655371:RXY655371 SHT655371:SHU655371 SRP655371:SRQ655371 TBL655371:TBM655371 TLH655371:TLI655371 TVD655371:TVE655371 UEZ655371:UFA655371 UOV655371:UOW655371 UYR655371:UYS655371 VIN655371:VIO655371 VSJ655371:VSK655371 WCF655371:WCG655371 WMB655371:WMC655371 WVX655371:WVY655371 P720907:Q720907 JL720907:JM720907 TH720907:TI720907 ADD720907:ADE720907 AMZ720907:ANA720907 AWV720907:AWW720907 BGR720907:BGS720907 BQN720907:BQO720907 CAJ720907:CAK720907 CKF720907:CKG720907 CUB720907:CUC720907 DDX720907:DDY720907 DNT720907:DNU720907 DXP720907:DXQ720907 EHL720907:EHM720907 ERH720907:ERI720907 FBD720907:FBE720907 FKZ720907:FLA720907 FUV720907:FUW720907 GER720907:GES720907 GON720907:GOO720907 GYJ720907:GYK720907 HIF720907:HIG720907 HSB720907:HSC720907 IBX720907:IBY720907 ILT720907:ILU720907 IVP720907:IVQ720907 JFL720907:JFM720907 JPH720907:JPI720907 JZD720907:JZE720907 KIZ720907:KJA720907 KSV720907:KSW720907 LCR720907:LCS720907 LMN720907:LMO720907 LWJ720907:LWK720907 MGF720907:MGG720907 MQB720907:MQC720907 MZX720907:MZY720907 NJT720907:NJU720907 NTP720907:NTQ720907 ODL720907:ODM720907 ONH720907:ONI720907 OXD720907:OXE720907 PGZ720907:PHA720907 PQV720907:PQW720907 QAR720907:QAS720907 QKN720907:QKO720907 QUJ720907:QUK720907 REF720907:REG720907 ROB720907:ROC720907 RXX720907:RXY720907 SHT720907:SHU720907 SRP720907:SRQ720907 TBL720907:TBM720907 TLH720907:TLI720907 TVD720907:TVE720907 UEZ720907:UFA720907 UOV720907:UOW720907 UYR720907:UYS720907 VIN720907:VIO720907 VSJ720907:VSK720907 WCF720907:WCG720907 WMB720907:WMC720907 WVX720907:WVY720907 P786443:Q786443 JL786443:JM786443 TH786443:TI786443 ADD786443:ADE786443 AMZ786443:ANA786443 AWV786443:AWW786443 BGR786443:BGS786443 BQN786443:BQO786443 CAJ786443:CAK786443 CKF786443:CKG786443 CUB786443:CUC786443 DDX786443:DDY786443 DNT786443:DNU786443 DXP786443:DXQ786443 EHL786443:EHM786443 ERH786443:ERI786443 FBD786443:FBE786443 FKZ786443:FLA786443 FUV786443:FUW786443 GER786443:GES786443 GON786443:GOO786443 GYJ786443:GYK786443 HIF786443:HIG786443 HSB786443:HSC786443 IBX786443:IBY786443 ILT786443:ILU786443 IVP786443:IVQ786443 JFL786443:JFM786443 JPH786443:JPI786443 JZD786443:JZE786443 KIZ786443:KJA786443 KSV786443:KSW786443 LCR786443:LCS786443 LMN786443:LMO786443 LWJ786443:LWK786443 MGF786443:MGG786443 MQB786443:MQC786443 MZX786443:MZY786443 NJT786443:NJU786443 NTP786443:NTQ786443 ODL786443:ODM786443 ONH786443:ONI786443 OXD786443:OXE786443 PGZ786443:PHA786443 PQV786443:PQW786443 QAR786443:QAS786443 QKN786443:QKO786443 QUJ786443:QUK786443 REF786443:REG786443 ROB786443:ROC786443 RXX786443:RXY786443 SHT786443:SHU786443 SRP786443:SRQ786443 TBL786443:TBM786443 TLH786443:TLI786443 TVD786443:TVE786443 UEZ786443:UFA786443 UOV786443:UOW786443 UYR786443:UYS786443 VIN786443:VIO786443 VSJ786443:VSK786443 WCF786443:WCG786443 WMB786443:WMC786443 WVX786443:WVY786443 P851979:Q851979 JL851979:JM851979 TH851979:TI851979 ADD851979:ADE851979 AMZ851979:ANA851979 AWV851979:AWW851979 BGR851979:BGS851979 BQN851979:BQO851979 CAJ851979:CAK851979 CKF851979:CKG851979 CUB851979:CUC851979 DDX851979:DDY851979 DNT851979:DNU851979 DXP851979:DXQ851979 EHL851979:EHM851979 ERH851979:ERI851979 FBD851979:FBE851979 FKZ851979:FLA851979 FUV851979:FUW851979 GER851979:GES851979 GON851979:GOO851979 GYJ851979:GYK851979 HIF851979:HIG851979 HSB851979:HSC851979 IBX851979:IBY851979 ILT851979:ILU851979 IVP851979:IVQ851979 JFL851979:JFM851979 JPH851979:JPI851979 JZD851979:JZE851979 KIZ851979:KJA851979 KSV851979:KSW851979 LCR851979:LCS851979 LMN851979:LMO851979 LWJ851979:LWK851979 MGF851979:MGG851979 MQB851979:MQC851979 MZX851979:MZY851979 NJT851979:NJU851979 NTP851979:NTQ851979 ODL851979:ODM851979 ONH851979:ONI851979 OXD851979:OXE851979 PGZ851979:PHA851979 PQV851979:PQW851979 QAR851979:QAS851979 QKN851979:QKO851979 QUJ851979:QUK851979 REF851979:REG851979 ROB851979:ROC851979 RXX851979:RXY851979 SHT851979:SHU851979 SRP851979:SRQ851979 TBL851979:TBM851979 TLH851979:TLI851979 TVD851979:TVE851979 UEZ851979:UFA851979 UOV851979:UOW851979 UYR851979:UYS851979 VIN851979:VIO851979 VSJ851979:VSK851979 WCF851979:WCG851979 WMB851979:WMC851979 WVX851979:WVY851979 P917515:Q917515 JL917515:JM917515 TH917515:TI917515 ADD917515:ADE917515 AMZ917515:ANA917515 AWV917515:AWW917515 BGR917515:BGS917515 BQN917515:BQO917515 CAJ917515:CAK917515 CKF917515:CKG917515 CUB917515:CUC917515 DDX917515:DDY917515 DNT917515:DNU917515 DXP917515:DXQ917515 EHL917515:EHM917515 ERH917515:ERI917515 FBD917515:FBE917515 FKZ917515:FLA917515 FUV917515:FUW917515 GER917515:GES917515 GON917515:GOO917515 GYJ917515:GYK917515 HIF917515:HIG917515 HSB917515:HSC917515 IBX917515:IBY917515 ILT917515:ILU917515 IVP917515:IVQ917515 JFL917515:JFM917515 JPH917515:JPI917515 JZD917515:JZE917515 KIZ917515:KJA917515 KSV917515:KSW917515 LCR917515:LCS917515 LMN917515:LMO917515 LWJ917515:LWK917515 MGF917515:MGG917515 MQB917515:MQC917515 MZX917515:MZY917515 NJT917515:NJU917515 NTP917515:NTQ917515 ODL917515:ODM917515 ONH917515:ONI917515 OXD917515:OXE917515 PGZ917515:PHA917515 PQV917515:PQW917515 QAR917515:QAS917515 QKN917515:QKO917515 QUJ917515:QUK917515 REF917515:REG917515 ROB917515:ROC917515 RXX917515:RXY917515 SHT917515:SHU917515 SRP917515:SRQ917515 TBL917515:TBM917515 TLH917515:TLI917515 TVD917515:TVE917515 UEZ917515:UFA917515 UOV917515:UOW917515 UYR917515:UYS917515 VIN917515:VIO917515 VSJ917515:VSK917515 WCF917515:WCG917515 WMB917515:WMC917515 WVX917515:WVY917515 P983051:Q983051 JL983051:JM983051 TH983051:TI983051 ADD983051:ADE983051 AMZ983051:ANA983051 AWV983051:AWW983051 BGR983051:BGS983051 BQN983051:BQO983051 CAJ983051:CAK983051 CKF983051:CKG983051 CUB983051:CUC983051 DDX983051:DDY983051 DNT983051:DNU983051 DXP983051:DXQ983051 EHL983051:EHM983051 ERH983051:ERI983051 FBD983051:FBE983051 FKZ983051:FLA983051 FUV983051:FUW983051 GER983051:GES983051 GON983051:GOO983051 GYJ983051:GYK983051 HIF983051:HIG983051 HSB983051:HSC983051 IBX983051:IBY983051 ILT983051:ILU983051 IVP983051:IVQ983051 JFL983051:JFM983051 JPH983051:JPI983051 JZD983051:JZE983051 KIZ983051:KJA983051 KSV983051:KSW983051 LCR983051:LCS983051 LMN983051:LMO983051 LWJ983051:LWK983051 MGF983051:MGG983051 MQB983051:MQC983051 MZX983051:MZY983051 NJT983051:NJU983051 NTP983051:NTQ983051 ODL983051:ODM983051 ONH983051:ONI983051 OXD983051:OXE983051 PGZ983051:PHA983051 PQV983051:PQW983051 QAR983051:QAS983051 QKN983051:QKO983051 QUJ983051:QUK983051 REF983051:REG983051 ROB983051:ROC983051 RXX983051:RXY983051 SHT983051:SHU983051 SRP983051:SRQ983051 TBL983051:TBM983051 TLH983051:TLI983051 TVD983051:TVE983051 UEZ983051:UFA983051 UOV983051:UOW983051 UYR983051:UYS983051 VIN983051:VIO983051 VSJ983051:VSK983051 WCF983051:WCG983051 WMB983051:WMC983051 WVX983051:WVY983051">
      <formula1>3</formula1>
      <formula2>39</formula2>
    </dataValidation>
    <dataValidation type="list" allowBlank="1" showInputMessage="1" showErrorMessage="1" sqref="P5:Q5 JL5:JM5 TH5:TI5 ADD5:ADE5 AMZ5:ANA5 AWV5:AWW5 BGR5:BGS5 BQN5:BQO5 CAJ5:CAK5 CKF5:CKG5 CUB5:CUC5 DDX5:DDY5 DNT5:DNU5 DXP5:DXQ5 EHL5:EHM5 ERH5:ERI5 FBD5:FBE5 FKZ5:FLA5 FUV5:FUW5 GER5:GES5 GON5:GOO5 GYJ5:GYK5 HIF5:HIG5 HSB5:HSC5 IBX5:IBY5 ILT5:ILU5 IVP5:IVQ5 JFL5:JFM5 JPH5:JPI5 JZD5:JZE5 KIZ5:KJA5 KSV5:KSW5 LCR5:LCS5 LMN5:LMO5 LWJ5:LWK5 MGF5:MGG5 MQB5:MQC5 MZX5:MZY5 NJT5:NJU5 NTP5:NTQ5 ODL5:ODM5 ONH5:ONI5 OXD5:OXE5 PGZ5:PHA5 PQV5:PQW5 QAR5:QAS5 QKN5:QKO5 QUJ5:QUK5 REF5:REG5 ROB5:ROC5 RXX5:RXY5 SHT5:SHU5 SRP5:SRQ5 TBL5:TBM5 TLH5:TLI5 TVD5:TVE5 UEZ5:UFA5 UOV5:UOW5 UYR5:UYS5 VIN5:VIO5 VSJ5:VSK5 WCF5:WCG5 WMB5:WMC5 WVX5:WVY5 P65541:Q65541 JL65541:JM65541 TH65541:TI65541 ADD65541:ADE65541 AMZ65541:ANA65541 AWV65541:AWW65541 BGR65541:BGS65541 BQN65541:BQO65541 CAJ65541:CAK65541 CKF65541:CKG65541 CUB65541:CUC65541 DDX65541:DDY65541 DNT65541:DNU65541 DXP65541:DXQ65541 EHL65541:EHM65541 ERH65541:ERI65541 FBD65541:FBE65541 FKZ65541:FLA65541 FUV65541:FUW65541 GER65541:GES65541 GON65541:GOO65541 GYJ65541:GYK65541 HIF65541:HIG65541 HSB65541:HSC65541 IBX65541:IBY65541 ILT65541:ILU65541 IVP65541:IVQ65541 JFL65541:JFM65541 JPH65541:JPI65541 JZD65541:JZE65541 KIZ65541:KJA65541 KSV65541:KSW65541 LCR65541:LCS65541 LMN65541:LMO65541 LWJ65541:LWK65541 MGF65541:MGG65541 MQB65541:MQC65541 MZX65541:MZY65541 NJT65541:NJU65541 NTP65541:NTQ65541 ODL65541:ODM65541 ONH65541:ONI65541 OXD65541:OXE65541 PGZ65541:PHA65541 PQV65541:PQW65541 QAR65541:QAS65541 QKN65541:QKO65541 QUJ65541:QUK65541 REF65541:REG65541 ROB65541:ROC65541 RXX65541:RXY65541 SHT65541:SHU65541 SRP65541:SRQ65541 TBL65541:TBM65541 TLH65541:TLI65541 TVD65541:TVE65541 UEZ65541:UFA65541 UOV65541:UOW65541 UYR65541:UYS65541 VIN65541:VIO65541 VSJ65541:VSK65541 WCF65541:WCG65541 WMB65541:WMC65541 WVX65541:WVY65541 P131077:Q131077 JL131077:JM131077 TH131077:TI131077 ADD131077:ADE131077 AMZ131077:ANA131077 AWV131077:AWW131077 BGR131077:BGS131077 BQN131077:BQO131077 CAJ131077:CAK131077 CKF131077:CKG131077 CUB131077:CUC131077 DDX131077:DDY131077 DNT131077:DNU131077 DXP131077:DXQ131077 EHL131077:EHM131077 ERH131077:ERI131077 FBD131077:FBE131077 FKZ131077:FLA131077 FUV131077:FUW131077 GER131077:GES131077 GON131077:GOO131077 GYJ131077:GYK131077 HIF131077:HIG131077 HSB131077:HSC131077 IBX131077:IBY131077 ILT131077:ILU131077 IVP131077:IVQ131077 JFL131077:JFM131077 JPH131077:JPI131077 JZD131077:JZE131077 KIZ131077:KJA131077 KSV131077:KSW131077 LCR131077:LCS131077 LMN131077:LMO131077 LWJ131077:LWK131077 MGF131077:MGG131077 MQB131077:MQC131077 MZX131077:MZY131077 NJT131077:NJU131077 NTP131077:NTQ131077 ODL131077:ODM131077 ONH131077:ONI131077 OXD131077:OXE131077 PGZ131077:PHA131077 PQV131077:PQW131077 QAR131077:QAS131077 QKN131077:QKO131077 QUJ131077:QUK131077 REF131077:REG131077 ROB131077:ROC131077 RXX131077:RXY131077 SHT131077:SHU131077 SRP131077:SRQ131077 TBL131077:TBM131077 TLH131077:TLI131077 TVD131077:TVE131077 UEZ131077:UFA131077 UOV131077:UOW131077 UYR131077:UYS131077 VIN131077:VIO131077 VSJ131077:VSK131077 WCF131077:WCG131077 WMB131077:WMC131077 WVX131077:WVY131077 P196613:Q196613 JL196613:JM196613 TH196613:TI196613 ADD196613:ADE196613 AMZ196613:ANA196613 AWV196613:AWW196613 BGR196613:BGS196613 BQN196613:BQO196613 CAJ196613:CAK196613 CKF196613:CKG196613 CUB196613:CUC196613 DDX196613:DDY196613 DNT196613:DNU196613 DXP196613:DXQ196613 EHL196613:EHM196613 ERH196613:ERI196613 FBD196613:FBE196613 FKZ196613:FLA196613 FUV196613:FUW196613 GER196613:GES196613 GON196613:GOO196613 GYJ196613:GYK196613 HIF196613:HIG196613 HSB196613:HSC196613 IBX196613:IBY196613 ILT196613:ILU196613 IVP196613:IVQ196613 JFL196613:JFM196613 JPH196613:JPI196613 JZD196613:JZE196613 KIZ196613:KJA196613 KSV196613:KSW196613 LCR196613:LCS196613 LMN196613:LMO196613 LWJ196613:LWK196613 MGF196613:MGG196613 MQB196613:MQC196613 MZX196613:MZY196613 NJT196613:NJU196613 NTP196613:NTQ196613 ODL196613:ODM196613 ONH196613:ONI196613 OXD196613:OXE196613 PGZ196613:PHA196613 PQV196613:PQW196613 QAR196613:QAS196613 QKN196613:QKO196613 QUJ196613:QUK196613 REF196613:REG196613 ROB196613:ROC196613 RXX196613:RXY196613 SHT196613:SHU196613 SRP196613:SRQ196613 TBL196613:TBM196613 TLH196613:TLI196613 TVD196613:TVE196613 UEZ196613:UFA196613 UOV196613:UOW196613 UYR196613:UYS196613 VIN196613:VIO196613 VSJ196613:VSK196613 WCF196613:WCG196613 WMB196613:WMC196613 WVX196613:WVY196613 P262149:Q262149 JL262149:JM262149 TH262149:TI262149 ADD262149:ADE262149 AMZ262149:ANA262149 AWV262149:AWW262149 BGR262149:BGS262149 BQN262149:BQO262149 CAJ262149:CAK262149 CKF262149:CKG262149 CUB262149:CUC262149 DDX262149:DDY262149 DNT262149:DNU262149 DXP262149:DXQ262149 EHL262149:EHM262149 ERH262149:ERI262149 FBD262149:FBE262149 FKZ262149:FLA262149 FUV262149:FUW262149 GER262149:GES262149 GON262149:GOO262149 GYJ262149:GYK262149 HIF262149:HIG262149 HSB262149:HSC262149 IBX262149:IBY262149 ILT262149:ILU262149 IVP262149:IVQ262149 JFL262149:JFM262149 JPH262149:JPI262149 JZD262149:JZE262149 KIZ262149:KJA262149 KSV262149:KSW262149 LCR262149:LCS262149 LMN262149:LMO262149 LWJ262149:LWK262149 MGF262149:MGG262149 MQB262149:MQC262149 MZX262149:MZY262149 NJT262149:NJU262149 NTP262149:NTQ262149 ODL262149:ODM262149 ONH262149:ONI262149 OXD262149:OXE262149 PGZ262149:PHA262149 PQV262149:PQW262149 QAR262149:QAS262149 QKN262149:QKO262149 QUJ262149:QUK262149 REF262149:REG262149 ROB262149:ROC262149 RXX262149:RXY262149 SHT262149:SHU262149 SRP262149:SRQ262149 TBL262149:TBM262149 TLH262149:TLI262149 TVD262149:TVE262149 UEZ262149:UFA262149 UOV262149:UOW262149 UYR262149:UYS262149 VIN262149:VIO262149 VSJ262149:VSK262149 WCF262149:WCG262149 WMB262149:WMC262149 WVX262149:WVY262149 P327685:Q327685 JL327685:JM327685 TH327685:TI327685 ADD327685:ADE327685 AMZ327685:ANA327685 AWV327685:AWW327685 BGR327685:BGS327685 BQN327685:BQO327685 CAJ327685:CAK327685 CKF327685:CKG327685 CUB327685:CUC327685 DDX327685:DDY327685 DNT327685:DNU327685 DXP327685:DXQ327685 EHL327685:EHM327685 ERH327685:ERI327685 FBD327685:FBE327685 FKZ327685:FLA327685 FUV327685:FUW327685 GER327685:GES327685 GON327685:GOO327685 GYJ327685:GYK327685 HIF327685:HIG327685 HSB327685:HSC327685 IBX327685:IBY327685 ILT327685:ILU327685 IVP327685:IVQ327685 JFL327685:JFM327685 JPH327685:JPI327685 JZD327685:JZE327685 KIZ327685:KJA327685 KSV327685:KSW327685 LCR327685:LCS327685 LMN327685:LMO327685 LWJ327685:LWK327685 MGF327685:MGG327685 MQB327685:MQC327685 MZX327685:MZY327685 NJT327685:NJU327685 NTP327685:NTQ327685 ODL327685:ODM327685 ONH327685:ONI327685 OXD327685:OXE327685 PGZ327685:PHA327685 PQV327685:PQW327685 QAR327685:QAS327685 QKN327685:QKO327685 QUJ327685:QUK327685 REF327685:REG327685 ROB327685:ROC327685 RXX327685:RXY327685 SHT327685:SHU327685 SRP327685:SRQ327685 TBL327685:TBM327685 TLH327685:TLI327685 TVD327685:TVE327685 UEZ327685:UFA327685 UOV327685:UOW327685 UYR327685:UYS327685 VIN327685:VIO327685 VSJ327685:VSK327685 WCF327685:WCG327685 WMB327685:WMC327685 WVX327685:WVY327685 P393221:Q393221 JL393221:JM393221 TH393221:TI393221 ADD393221:ADE393221 AMZ393221:ANA393221 AWV393221:AWW393221 BGR393221:BGS393221 BQN393221:BQO393221 CAJ393221:CAK393221 CKF393221:CKG393221 CUB393221:CUC393221 DDX393221:DDY393221 DNT393221:DNU393221 DXP393221:DXQ393221 EHL393221:EHM393221 ERH393221:ERI393221 FBD393221:FBE393221 FKZ393221:FLA393221 FUV393221:FUW393221 GER393221:GES393221 GON393221:GOO393221 GYJ393221:GYK393221 HIF393221:HIG393221 HSB393221:HSC393221 IBX393221:IBY393221 ILT393221:ILU393221 IVP393221:IVQ393221 JFL393221:JFM393221 JPH393221:JPI393221 JZD393221:JZE393221 KIZ393221:KJA393221 KSV393221:KSW393221 LCR393221:LCS393221 LMN393221:LMO393221 LWJ393221:LWK393221 MGF393221:MGG393221 MQB393221:MQC393221 MZX393221:MZY393221 NJT393221:NJU393221 NTP393221:NTQ393221 ODL393221:ODM393221 ONH393221:ONI393221 OXD393221:OXE393221 PGZ393221:PHA393221 PQV393221:PQW393221 QAR393221:QAS393221 QKN393221:QKO393221 QUJ393221:QUK393221 REF393221:REG393221 ROB393221:ROC393221 RXX393221:RXY393221 SHT393221:SHU393221 SRP393221:SRQ393221 TBL393221:TBM393221 TLH393221:TLI393221 TVD393221:TVE393221 UEZ393221:UFA393221 UOV393221:UOW393221 UYR393221:UYS393221 VIN393221:VIO393221 VSJ393221:VSK393221 WCF393221:WCG393221 WMB393221:WMC393221 WVX393221:WVY393221 P458757:Q458757 JL458757:JM458757 TH458757:TI458757 ADD458757:ADE458757 AMZ458757:ANA458757 AWV458757:AWW458757 BGR458757:BGS458757 BQN458757:BQO458757 CAJ458757:CAK458757 CKF458757:CKG458757 CUB458757:CUC458757 DDX458757:DDY458757 DNT458757:DNU458757 DXP458757:DXQ458757 EHL458757:EHM458757 ERH458757:ERI458757 FBD458757:FBE458757 FKZ458757:FLA458757 FUV458757:FUW458757 GER458757:GES458757 GON458757:GOO458757 GYJ458757:GYK458757 HIF458757:HIG458757 HSB458757:HSC458757 IBX458757:IBY458757 ILT458757:ILU458757 IVP458757:IVQ458757 JFL458757:JFM458757 JPH458757:JPI458757 JZD458757:JZE458757 KIZ458757:KJA458757 KSV458757:KSW458757 LCR458757:LCS458757 LMN458757:LMO458757 LWJ458757:LWK458757 MGF458757:MGG458757 MQB458757:MQC458757 MZX458757:MZY458757 NJT458757:NJU458757 NTP458757:NTQ458757 ODL458757:ODM458757 ONH458757:ONI458757 OXD458757:OXE458757 PGZ458757:PHA458757 PQV458757:PQW458757 QAR458757:QAS458757 QKN458757:QKO458757 QUJ458757:QUK458757 REF458757:REG458757 ROB458757:ROC458757 RXX458757:RXY458757 SHT458757:SHU458757 SRP458757:SRQ458757 TBL458757:TBM458757 TLH458757:TLI458757 TVD458757:TVE458757 UEZ458757:UFA458757 UOV458757:UOW458757 UYR458757:UYS458757 VIN458757:VIO458757 VSJ458757:VSK458757 WCF458757:WCG458757 WMB458757:WMC458757 WVX458757:WVY458757 P524293:Q524293 JL524293:JM524293 TH524293:TI524293 ADD524293:ADE524293 AMZ524293:ANA524293 AWV524293:AWW524293 BGR524293:BGS524293 BQN524293:BQO524293 CAJ524293:CAK524293 CKF524293:CKG524293 CUB524293:CUC524293 DDX524293:DDY524293 DNT524293:DNU524293 DXP524293:DXQ524293 EHL524293:EHM524293 ERH524293:ERI524293 FBD524293:FBE524293 FKZ524293:FLA524293 FUV524293:FUW524293 GER524293:GES524293 GON524293:GOO524293 GYJ524293:GYK524293 HIF524293:HIG524293 HSB524293:HSC524293 IBX524293:IBY524293 ILT524293:ILU524293 IVP524293:IVQ524293 JFL524293:JFM524293 JPH524293:JPI524293 JZD524293:JZE524293 KIZ524293:KJA524293 KSV524293:KSW524293 LCR524293:LCS524293 LMN524293:LMO524293 LWJ524293:LWK524293 MGF524293:MGG524293 MQB524293:MQC524293 MZX524293:MZY524293 NJT524293:NJU524293 NTP524293:NTQ524293 ODL524293:ODM524293 ONH524293:ONI524293 OXD524293:OXE524293 PGZ524293:PHA524293 PQV524293:PQW524293 QAR524293:QAS524293 QKN524293:QKO524293 QUJ524293:QUK524293 REF524293:REG524293 ROB524293:ROC524293 RXX524293:RXY524293 SHT524293:SHU524293 SRP524293:SRQ524293 TBL524293:TBM524293 TLH524293:TLI524293 TVD524293:TVE524293 UEZ524293:UFA524293 UOV524293:UOW524293 UYR524293:UYS524293 VIN524293:VIO524293 VSJ524293:VSK524293 WCF524293:WCG524293 WMB524293:WMC524293 WVX524293:WVY524293 P589829:Q589829 JL589829:JM589829 TH589829:TI589829 ADD589829:ADE589829 AMZ589829:ANA589829 AWV589829:AWW589829 BGR589829:BGS589829 BQN589829:BQO589829 CAJ589829:CAK589829 CKF589829:CKG589829 CUB589829:CUC589829 DDX589829:DDY589829 DNT589829:DNU589829 DXP589829:DXQ589829 EHL589829:EHM589829 ERH589829:ERI589829 FBD589829:FBE589829 FKZ589829:FLA589829 FUV589829:FUW589829 GER589829:GES589829 GON589829:GOO589829 GYJ589829:GYK589829 HIF589829:HIG589829 HSB589829:HSC589829 IBX589829:IBY589829 ILT589829:ILU589829 IVP589829:IVQ589829 JFL589829:JFM589829 JPH589829:JPI589829 JZD589829:JZE589829 KIZ589829:KJA589829 KSV589829:KSW589829 LCR589829:LCS589829 LMN589829:LMO589829 LWJ589829:LWK589829 MGF589829:MGG589829 MQB589829:MQC589829 MZX589829:MZY589829 NJT589829:NJU589829 NTP589829:NTQ589829 ODL589829:ODM589829 ONH589829:ONI589829 OXD589829:OXE589829 PGZ589829:PHA589829 PQV589829:PQW589829 QAR589829:QAS589829 QKN589829:QKO589829 QUJ589829:QUK589829 REF589829:REG589829 ROB589829:ROC589829 RXX589829:RXY589829 SHT589829:SHU589829 SRP589829:SRQ589829 TBL589829:TBM589829 TLH589829:TLI589829 TVD589829:TVE589829 UEZ589829:UFA589829 UOV589829:UOW589829 UYR589829:UYS589829 VIN589829:VIO589829 VSJ589829:VSK589829 WCF589829:WCG589829 WMB589829:WMC589829 WVX589829:WVY589829 P655365:Q655365 JL655365:JM655365 TH655365:TI655365 ADD655365:ADE655365 AMZ655365:ANA655365 AWV655365:AWW655365 BGR655365:BGS655365 BQN655365:BQO655365 CAJ655365:CAK655365 CKF655365:CKG655365 CUB655365:CUC655365 DDX655365:DDY655365 DNT655365:DNU655365 DXP655365:DXQ655365 EHL655365:EHM655365 ERH655365:ERI655365 FBD655365:FBE655365 FKZ655365:FLA655365 FUV655365:FUW655365 GER655365:GES655365 GON655365:GOO655365 GYJ655365:GYK655365 HIF655365:HIG655365 HSB655365:HSC655365 IBX655365:IBY655365 ILT655365:ILU655365 IVP655365:IVQ655365 JFL655365:JFM655365 JPH655365:JPI655365 JZD655365:JZE655365 KIZ655365:KJA655365 KSV655365:KSW655365 LCR655365:LCS655365 LMN655365:LMO655365 LWJ655365:LWK655365 MGF655365:MGG655365 MQB655365:MQC655365 MZX655365:MZY655365 NJT655365:NJU655365 NTP655365:NTQ655365 ODL655365:ODM655365 ONH655365:ONI655365 OXD655365:OXE655365 PGZ655365:PHA655365 PQV655365:PQW655365 QAR655365:QAS655365 QKN655365:QKO655365 QUJ655365:QUK655365 REF655365:REG655365 ROB655365:ROC655365 RXX655365:RXY655365 SHT655365:SHU655365 SRP655365:SRQ655365 TBL655365:TBM655365 TLH655365:TLI655365 TVD655365:TVE655365 UEZ655365:UFA655365 UOV655365:UOW655365 UYR655365:UYS655365 VIN655365:VIO655365 VSJ655365:VSK655365 WCF655365:WCG655365 WMB655365:WMC655365 WVX655365:WVY655365 P720901:Q720901 JL720901:JM720901 TH720901:TI720901 ADD720901:ADE720901 AMZ720901:ANA720901 AWV720901:AWW720901 BGR720901:BGS720901 BQN720901:BQO720901 CAJ720901:CAK720901 CKF720901:CKG720901 CUB720901:CUC720901 DDX720901:DDY720901 DNT720901:DNU720901 DXP720901:DXQ720901 EHL720901:EHM720901 ERH720901:ERI720901 FBD720901:FBE720901 FKZ720901:FLA720901 FUV720901:FUW720901 GER720901:GES720901 GON720901:GOO720901 GYJ720901:GYK720901 HIF720901:HIG720901 HSB720901:HSC720901 IBX720901:IBY720901 ILT720901:ILU720901 IVP720901:IVQ720901 JFL720901:JFM720901 JPH720901:JPI720901 JZD720901:JZE720901 KIZ720901:KJA720901 KSV720901:KSW720901 LCR720901:LCS720901 LMN720901:LMO720901 LWJ720901:LWK720901 MGF720901:MGG720901 MQB720901:MQC720901 MZX720901:MZY720901 NJT720901:NJU720901 NTP720901:NTQ720901 ODL720901:ODM720901 ONH720901:ONI720901 OXD720901:OXE720901 PGZ720901:PHA720901 PQV720901:PQW720901 QAR720901:QAS720901 QKN720901:QKO720901 QUJ720901:QUK720901 REF720901:REG720901 ROB720901:ROC720901 RXX720901:RXY720901 SHT720901:SHU720901 SRP720901:SRQ720901 TBL720901:TBM720901 TLH720901:TLI720901 TVD720901:TVE720901 UEZ720901:UFA720901 UOV720901:UOW720901 UYR720901:UYS720901 VIN720901:VIO720901 VSJ720901:VSK720901 WCF720901:WCG720901 WMB720901:WMC720901 WVX720901:WVY720901 P786437:Q786437 JL786437:JM786437 TH786437:TI786437 ADD786437:ADE786437 AMZ786437:ANA786437 AWV786437:AWW786437 BGR786437:BGS786437 BQN786437:BQO786437 CAJ786437:CAK786437 CKF786437:CKG786437 CUB786437:CUC786437 DDX786437:DDY786437 DNT786437:DNU786437 DXP786437:DXQ786437 EHL786437:EHM786437 ERH786437:ERI786437 FBD786437:FBE786437 FKZ786437:FLA786437 FUV786437:FUW786437 GER786437:GES786437 GON786437:GOO786437 GYJ786437:GYK786437 HIF786437:HIG786437 HSB786437:HSC786437 IBX786437:IBY786437 ILT786437:ILU786437 IVP786437:IVQ786437 JFL786437:JFM786437 JPH786437:JPI786437 JZD786437:JZE786437 KIZ786437:KJA786437 KSV786437:KSW786437 LCR786437:LCS786437 LMN786437:LMO786437 LWJ786437:LWK786437 MGF786437:MGG786437 MQB786437:MQC786437 MZX786437:MZY786437 NJT786437:NJU786437 NTP786437:NTQ786437 ODL786437:ODM786437 ONH786437:ONI786437 OXD786437:OXE786437 PGZ786437:PHA786437 PQV786437:PQW786437 QAR786437:QAS786437 QKN786437:QKO786437 QUJ786437:QUK786437 REF786437:REG786437 ROB786437:ROC786437 RXX786437:RXY786437 SHT786437:SHU786437 SRP786437:SRQ786437 TBL786437:TBM786437 TLH786437:TLI786437 TVD786437:TVE786437 UEZ786437:UFA786437 UOV786437:UOW786437 UYR786437:UYS786437 VIN786437:VIO786437 VSJ786437:VSK786437 WCF786437:WCG786437 WMB786437:WMC786437 WVX786437:WVY786437 P851973:Q851973 JL851973:JM851973 TH851973:TI851973 ADD851973:ADE851973 AMZ851973:ANA851973 AWV851973:AWW851973 BGR851973:BGS851973 BQN851973:BQO851973 CAJ851973:CAK851973 CKF851973:CKG851973 CUB851973:CUC851973 DDX851973:DDY851973 DNT851973:DNU851973 DXP851973:DXQ851973 EHL851973:EHM851973 ERH851973:ERI851973 FBD851973:FBE851973 FKZ851973:FLA851973 FUV851973:FUW851973 GER851973:GES851973 GON851973:GOO851973 GYJ851973:GYK851973 HIF851973:HIG851973 HSB851973:HSC851973 IBX851973:IBY851973 ILT851973:ILU851973 IVP851973:IVQ851973 JFL851973:JFM851973 JPH851973:JPI851973 JZD851973:JZE851973 KIZ851973:KJA851973 KSV851973:KSW851973 LCR851973:LCS851973 LMN851973:LMO851973 LWJ851973:LWK851973 MGF851973:MGG851973 MQB851973:MQC851973 MZX851973:MZY851973 NJT851973:NJU851973 NTP851973:NTQ851973 ODL851973:ODM851973 ONH851973:ONI851973 OXD851973:OXE851973 PGZ851973:PHA851973 PQV851973:PQW851973 QAR851973:QAS851973 QKN851973:QKO851973 QUJ851973:QUK851973 REF851973:REG851973 ROB851973:ROC851973 RXX851973:RXY851973 SHT851973:SHU851973 SRP851973:SRQ851973 TBL851973:TBM851973 TLH851973:TLI851973 TVD851973:TVE851973 UEZ851973:UFA851973 UOV851973:UOW851973 UYR851973:UYS851973 VIN851973:VIO851973 VSJ851973:VSK851973 WCF851973:WCG851973 WMB851973:WMC851973 WVX851973:WVY851973 P917509:Q917509 JL917509:JM917509 TH917509:TI917509 ADD917509:ADE917509 AMZ917509:ANA917509 AWV917509:AWW917509 BGR917509:BGS917509 BQN917509:BQO917509 CAJ917509:CAK917509 CKF917509:CKG917509 CUB917509:CUC917509 DDX917509:DDY917509 DNT917509:DNU917509 DXP917509:DXQ917509 EHL917509:EHM917509 ERH917509:ERI917509 FBD917509:FBE917509 FKZ917509:FLA917509 FUV917509:FUW917509 GER917509:GES917509 GON917509:GOO917509 GYJ917509:GYK917509 HIF917509:HIG917509 HSB917509:HSC917509 IBX917509:IBY917509 ILT917509:ILU917509 IVP917509:IVQ917509 JFL917509:JFM917509 JPH917509:JPI917509 JZD917509:JZE917509 KIZ917509:KJA917509 KSV917509:KSW917509 LCR917509:LCS917509 LMN917509:LMO917509 LWJ917509:LWK917509 MGF917509:MGG917509 MQB917509:MQC917509 MZX917509:MZY917509 NJT917509:NJU917509 NTP917509:NTQ917509 ODL917509:ODM917509 ONH917509:ONI917509 OXD917509:OXE917509 PGZ917509:PHA917509 PQV917509:PQW917509 QAR917509:QAS917509 QKN917509:QKO917509 QUJ917509:QUK917509 REF917509:REG917509 ROB917509:ROC917509 RXX917509:RXY917509 SHT917509:SHU917509 SRP917509:SRQ917509 TBL917509:TBM917509 TLH917509:TLI917509 TVD917509:TVE917509 UEZ917509:UFA917509 UOV917509:UOW917509 UYR917509:UYS917509 VIN917509:VIO917509 VSJ917509:VSK917509 WCF917509:WCG917509 WMB917509:WMC917509 WVX917509:WVY917509 P983045:Q983045 JL983045:JM983045 TH983045:TI983045 ADD983045:ADE983045 AMZ983045:ANA983045 AWV983045:AWW983045 BGR983045:BGS983045 BQN983045:BQO983045 CAJ983045:CAK983045 CKF983045:CKG983045 CUB983045:CUC983045 DDX983045:DDY983045 DNT983045:DNU983045 DXP983045:DXQ983045 EHL983045:EHM983045 ERH983045:ERI983045 FBD983045:FBE983045 FKZ983045:FLA983045 FUV983045:FUW983045 GER983045:GES983045 GON983045:GOO983045 GYJ983045:GYK983045 HIF983045:HIG983045 HSB983045:HSC983045 IBX983045:IBY983045 ILT983045:ILU983045 IVP983045:IVQ983045 JFL983045:JFM983045 JPH983045:JPI983045 JZD983045:JZE983045 KIZ983045:KJA983045 KSV983045:KSW983045 LCR983045:LCS983045 LMN983045:LMO983045 LWJ983045:LWK983045 MGF983045:MGG983045 MQB983045:MQC983045 MZX983045:MZY983045 NJT983045:NJU983045 NTP983045:NTQ983045 ODL983045:ODM983045 ONH983045:ONI983045 OXD983045:OXE983045 PGZ983045:PHA983045 PQV983045:PQW983045 QAR983045:QAS983045 QKN983045:QKO983045 QUJ983045:QUK983045 REF983045:REG983045 ROB983045:ROC983045 RXX983045:RXY983045 SHT983045:SHU983045 SRP983045:SRQ983045 TBL983045:TBM983045 TLH983045:TLI983045 TVD983045:TVE983045 UEZ983045:UFA983045 UOV983045:UOW983045 UYR983045:UYS983045 VIN983045:VIO983045 VSJ983045:VSK983045 WCF983045:WCG983045 WMB983045:WMC983045 WVX983045:WVY983045">
      <formula1>$Y$5:$Z$5</formula1>
    </dataValidation>
    <dataValidation allowBlank="1" showInputMessage="1" showErrorMessage="1" promptTitle="特養ﾕﾆｯﾄの有無" prompt="今次計画において、特養ﾕﾆｯﾄの整備を行なう場合は、「1」を入力してください。" sqref="P6:Q7 JL6:JM7 TH6:TI7 ADD6:ADE7 AMZ6:ANA7 AWV6:AWW7 BGR6:BGS7 BQN6:BQO7 CAJ6:CAK7 CKF6:CKG7 CUB6:CUC7 DDX6:DDY7 DNT6:DNU7 DXP6:DXQ7 EHL6:EHM7 ERH6:ERI7 FBD6:FBE7 FKZ6:FLA7 FUV6:FUW7 GER6:GES7 GON6:GOO7 GYJ6:GYK7 HIF6:HIG7 HSB6:HSC7 IBX6:IBY7 ILT6:ILU7 IVP6:IVQ7 JFL6:JFM7 JPH6:JPI7 JZD6:JZE7 KIZ6:KJA7 KSV6:KSW7 LCR6:LCS7 LMN6:LMO7 LWJ6:LWK7 MGF6:MGG7 MQB6:MQC7 MZX6:MZY7 NJT6:NJU7 NTP6:NTQ7 ODL6:ODM7 ONH6:ONI7 OXD6:OXE7 PGZ6:PHA7 PQV6:PQW7 QAR6:QAS7 QKN6:QKO7 QUJ6:QUK7 REF6:REG7 ROB6:ROC7 RXX6:RXY7 SHT6:SHU7 SRP6:SRQ7 TBL6:TBM7 TLH6:TLI7 TVD6:TVE7 UEZ6:UFA7 UOV6:UOW7 UYR6:UYS7 VIN6:VIO7 VSJ6:VSK7 WCF6:WCG7 WMB6:WMC7 WVX6:WVY7 P65542:Q65543 JL65542:JM65543 TH65542:TI65543 ADD65542:ADE65543 AMZ65542:ANA65543 AWV65542:AWW65543 BGR65542:BGS65543 BQN65542:BQO65543 CAJ65542:CAK65543 CKF65542:CKG65543 CUB65542:CUC65543 DDX65542:DDY65543 DNT65542:DNU65543 DXP65542:DXQ65543 EHL65542:EHM65543 ERH65542:ERI65543 FBD65542:FBE65543 FKZ65542:FLA65543 FUV65542:FUW65543 GER65542:GES65543 GON65542:GOO65543 GYJ65542:GYK65543 HIF65542:HIG65543 HSB65542:HSC65543 IBX65542:IBY65543 ILT65542:ILU65543 IVP65542:IVQ65543 JFL65542:JFM65543 JPH65542:JPI65543 JZD65542:JZE65543 KIZ65542:KJA65543 KSV65542:KSW65543 LCR65542:LCS65543 LMN65542:LMO65543 LWJ65542:LWK65543 MGF65542:MGG65543 MQB65542:MQC65543 MZX65542:MZY65543 NJT65542:NJU65543 NTP65542:NTQ65543 ODL65542:ODM65543 ONH65542:ONI65543 OXD65542:OXE65543 PGZ65542:PHA65543 PQV65542:PQW65543 QAR65542:QAS65543 QKN65542:QKO65543 QUJ65542:QUK65543 REF65542:REG65543 ROB65542:ROC65543 RXX65542:RXY65543 SHT65542:SHU65543 SRP65542:SRQ65543 TBL65542:TBM65543 TLH65542:TLI65543 TVD65542:TVE65543 UEZ65542:UFA65543 UOV65542:UOW65543 UYR65542:UYS65543 VIN65542:VIO65543 VSJ65542:VSK65543 WCF65542:WCG65543 WMB65542:WMC65543 WVX65542:WVY65543 P131078:Q131079 JL131078:JM131079 TH131078:TI131079 ADD131078:ADE131079 AMZ131078:ANA131079 AWV131078:AWW131079 BGR131078:BGS131079 BQN131078:BQO131079 CAJ131078:CAK131079 CKF131078:CKG131079 CUB131078:CUC131079 DDX131078:DDY131079 DNT131078:DNU131079 DXP131078:DXQ131079 EHL131078:EHM131079 ERH131078:ERI131079 FBD131078:FBE131079 FKZ131078:FLA131079 FUV131078:FUW131079 GER131078:GES131079 GON131078:GOO131079 GYJ131078:GYK131079 HIF131078:HIG131079 HSB131078:HSC131079 IBX131078:IBY131079 ILT131078:ILU131079 IVP131078:IVQ131079 JFL131078:JFM131079 JPH131078:JPI131079 JZD131078:JZE131079 KIZ131078:KJA131079 KSV131078:KSW131079 LCR131078:LCS131079 LMN131078:LMO131079 LWJ131078:LWK131079 MGF131078:MGG131079 MQB131078:MQC131079 MZX131078:MZY131079 NJT131078:NJU131079 NTP131078:NTQ131079 ODL131078:ODM131079 ONH131078:ONI131079 OXD131078:OXE131079 PGZ131078:PHA131079 PQV131078:PQW131079 QAR131078:QAS131079 QKN131078:QKO131079 QUJ131078:QUK131079 REF131078:REG131079 ROB131078:ROC131079 RXX131078:RXY131079 SHT131078:SHU131079 SRP131078:SRQ131079 TBL131078:TBM131079 TLH131078:TLI131079 TVD131078:TVE131079 UEZ131078:UFA131079 UOV131078:UOW131079 UYR131078:UYS131079 VIN131078:VIO131079 VSJ131078:VSK131079 WCF131078:WCG131079 WMB131078:WMC131079 WVX131078:WVY131079 P196614:Q196615 JL196614:JM196615 TH196614:TI196615 ADD196614:ADE196615 AMZ196614:ANA196615 AWV196614:AWW196615 BGR196614:BGS196615 BQN196614:BQO196615 CAJ196614:CAK196615 CKF196614:CKG196615 CUB196614:CUC196615 DDX196614:DDY196615 DNT196614:DNU196615 DXP196614:DXQ196615 EHL196614:EHM196615 ERH196614:ERI196615 FBD196614:FBE196615 FKZ196614:FLA196615 FUV196614:FUW196615 GER196614:GES196615 GON196614:GOO196615 GYJ196614:GYK196615 HIF196614:HIG196615 HSB196614:HSC196615 IBX196614:IBY196615 ILT196614:ILU196615 IVP196614:IVQ196615 JFL196614:JFM196615 JPH196614:JPI196615 JZD196614:JZE196615 KIZ196614:KJA196615 KSV196614:KSW196615 LCR196614:LCS196615 LMN196614:LMO196615 LWJ196614:LWK196615 MGF196614:MGG196615 MQB196614:MQC196615 MZX196614:MZY196615 NJT196614:NJU196615 NTP196614:NTQ196615 ODL196614:ODM196615 ONH196614:ONI196615 OXD196614:OXE196615 PGZ196614:PHA196615 PQV196614:PQW196615 QAR196614:QAS196615 QKN196614:QKO196615 QUJ196614:QUK196615 REF196614:REG196615 ROB196614:ROC196615 RXX196614:RXY196615 SHT196614:SHU196615 SRP196614:SRQ196615 TBL196614:TBM196615 TLH196614:TLI196615 TVD196614:TVE196615 UEZ196614:UFA196615 UOV196614:UOW196615 UYR196614:UYS196615 VIN196614:VIO196615 VSJ196614:VSK196615 WCF196614:WCG196615 WMB196614:WMC196615 WVX196614:WVY196615 P262150:Q262151 JL262150:JM262151 TH262150:TI262151 ADD262150:ADE262151 AMZ262150:ANA262151 AWV262150:AWW262151 BGR262150:BGS262151 BQN262150:BQO262151 CAJ262150:CAK262151 CKF262150:CKG262151 CUB262150:CUC262151 DDX262150:DDY262151 DNT262150:DNU262151 DXP262150:DXQ262151 EHL262150:EHM262151 ERH262150:ERI262151 FBD262150:FBE262151 FKZ262150:FLA262151 FUV262150:FUW262151 GER262150:GES262151 GON262150:GOO262151 GYJ262150:GYK262151 HIF262150:HIG262151 HSB262150:HSC262151 IBX262150:IBY262151 ILT262150:ILU262151 IVP262150:IVQ262151 JFL262150:JFM262151 JPH262150:JPI262151 JZD262150:JZE262151 KIZ262150:KJA262151 KSV262150:KSW262151 LCR262150:LCS262151 LMN262150:LMO262151 LWJ262150:LWK262151 MGF262150:MGG262151 MQB262150:MQC262151 MZX262150:MZY262151 NJT262150:NJU262151 NTP262150:NTQ262151 ODL262150:ODM262151 ONH262150:ONI262151 OXD262150:OXE262151 PGZ262150:PHA262151 PQV262150:PQW262151 QAR262150:QAS262151 QKN262150:QKO262151 QUJ262150:QUK262151 REF262150:REG262151 ROB262150:ROC262151 RXX262150:RXY262151 SHT262150:SHU262151 SRP262150:SRQ262151 TBL262150:TBM262151 TLH262150:TLI262151 TVD262150:TVE262151 UEZ262150:UFA262151 UOV262150:UOW262151 UYR262150:UYS262151 VIN262150:VIO262151 VSJ262150:VSK262151 WCF262150:WCG262151 WMB262150:WMC262151 WVX262150:WVY262151 P327686:Q327687 JL327686:JM327687 TH327686:TI327687 ADD327686:ADE327687 AMZ327686:ANA327687 AWV327686:AWW327687 BGR327686:BGS327687 BQN327686:BQO327687 CAJ327686:CAK327687 CKF327686:CKG327687 CUB327686:CUC327687 DDX327686:DDY327687 DNT327686:DNU327687 DXP327686:DXQ327687 EHL327686:EHM327687 ERH327686:ERI327687 FBD327686:FBE327687 FKZ327686:FLA327687 FUV327686:FUW327687 GER327686:GES327687 GON327686:GOO327687 GYJ327686:GYK327687 HIF327686:HIG327687 HSB327686:HSC327687 IBX327686:IBY327687 ILT327686:ILU327687 IVP327686:IVQ327687 JFL327686:JFM327687 JPH327686:JPI327687 JZD327686:JZE327687 KIZ327686:KJA327687 KSV327686:KSW327687 LCR327686:LCS327687 LMN327686:LMO327687 LWJ327686:LWK327687 MGF327686:MGG327687 MQB327686:MQC327687 MZX327686:MZY327687 NJT327686:NJU327687 NTP327686:NTQ327687 ODL327686:ODM327687 ONH327686:ONI327687 OXD327686:OXE327687 PGZ327686:PHA327687 PQV327686:PQW327687 QAR327686:QAS327687 QKN327686:QKO327687 QUJ327686:QUK327687 REF327686:REG327687 ROB327686:ROC327687 RXX327686:RXY327687 SHT327686:SHU327687 SRP327686:SRQ327687 TBL327686:TBM327687 TLH327686:TLI327687 TVD327686:TVE327687 UEZ327686:UFA327687 UOV327686:UOW327687 UYR327686:UYS327687 VIN327686:VIO327687 VSJ327686:VSK327687 WCF327686:WCG327687 WMB327686:WMC327687 WVX327686:WVY327687 P393222:Q393223 JL393222:JM393223 TH393222:TI393223 ADD393222:ADE393223 AMZ393222:ANA393223 AWV393222:AWW393223 BGR393222:BGS393223 BQN393222:BQO393223 CAJ393222:CAK393223 CKF393222:CKG393223 CUB393222:CUC393223 DDX393222:DDY393223 DNT393222:DNU393223 DXP393222:DXQ393223 EHL393222:EHM393223 ERH393222:ERI393223 FBD393222:FBE393223 FKZ393222:FLA393223 FUV393222:FUW393223 GER393222:GES393223 GON393222:GOO393223 GYJ393222:GYK393223 HIF393222:HIG393223 HSB393222:HSC393223 IBX393222:IBY393223 ILT393222:ILU393223 IVP393222:IVQ393223 JFL393222:JFM393223 JPH393222:JPI393223 JZD393222:JZE393223 KIZ393222:KJA393223 KSV393222:KSW393223 LCR393222:LCS393223 LMN393222:LMO393223 LWJ393222:LWK393223 MGF393222:MGG393223 MQB393222:MQC393223 MZX393222:MZY393223 NJT393222:NJU393223 NTP393222:NTQ393223 ODL393222:ODM393223 ONH393222:ONI393223 OXD393222:OXE393223 PGZ393222:PHA393223 PQV393222:PQW393223 QAR393222:QAS393223 QKN393222:QKO393223 QUJ393222:QUK393223 REF393222:REG393223 ROB393222:ROC393223 RXX393222:RXY393223 SHT393222:SHU393223 SRP393222:SRQ393223 TBL393222:TBM393223 TLH393222:TLI393223 TVD393222:TVE393223 UEZ393222:UFA393223 UOV393222:UOW393223 UYR393222:UYS393223 VIN393222:VIO393223 VSJ393222:VSK393223 WCF393222:WCG393223 WMB393222:WMC393223 WVX393222:WVY393223 P458758:Q458759 JL458758:JM458759 TH458758:TI458759 ADD458758:ADE458759 AMZ458758:ANA458759 AWV458758:AWW458759 BGR458758:BGS458759 BQN458758:BQO458759 CAJ458758:CAK458759 CKF458758:CKG458759 CUB458758:CUC458759 DDX458758:DDY458759 DNT458758:DNU458759 DXP458758:DXQ458759 EHL458758:EHM458759 ERH458758:ERI458759 FBD458758:FBE458759 FKZ458758:FLA458759 FUV458758:FUW458759 GER458758:GES458759 GON458758:GOO458759 GYJ458758:GYK458759 HIF458758:HIG458759 HSB458758:HSC458759 IBX458758:IBY458759 ILT458758:ILU458759 IVP458758:IVQ458759 JFL458758:JFM458759 JPH458758:JPI458759 JZD458758:JZE458759 KIZ458758:KJA458759 KSV458758:KSW458759 LCR458758:LCS458759 LMN458758:LMO458759 LWJ458758:LWK458759 MGF458758:MGG458759 MQB458758:MQC458759 MZX458758:MZY458759 NJT458758:NJU458759 NTP458758:NTQ458759 ODL458758:ODM458759 ONH458758:ONI458759 OXD458758:OXE458759 PGZ458758:PHA458759 PQV458758:PQW458759 QAR458758:QAS458759 QKN458758:QKO458759 QUJ458758:QUK458759 REF458758:REG458759 ROB458758:ROC458759 RXX458758:RXY458759 SHT458758:SHU458759 SRP458758:SRQ458759 TBL458758:TBM458759 TLH458758:TLI458759 TVD458758:TVE458759 UEZ458758:UFA458759 UOV458758:UOW458759 UYR458758:UYS458759 VIN458758:VIO458759 VSJ458758:VSK458759 WCF458758:WCG458759 WMB458758:WMC458759 WVX458758:WVY458759 P524294:Q524295 JL524294:JM524295 TH524294:TI524295 ADD524294:ADE524295 AMZ524294:ANA524295 AWV524294:AWW524295 BGR524294:BGS524295 BQN524294:BQO524295 CAJ524294:CAK524295 CKF524294:CKG524295 CUB524294:CUC524295 DDX524294:DDY524295 DNT524294:DNU524295 DXP524294:DXQ524295 EHL524294:EHM524295 ERH524294:ERI524295 FBD524294:FBE524295 FKZ524294:FLA524295 FUV524294:FUW524295 GER524294:GES524295 GON524294:GOO524295 GYJ524294:GYK524295 HIF524294:HIG524295 HSB524294:HSC524295 IBX524294:IBY524295 ILT524294:ILU524295 IVP524294:IVQ524295 JFL524294:JFM524295 JPH524294:JPI524295 JZD524294:JZE524295 KIZ524294:KJA524295 KSV524294:KSW524295 LCR524294:LCS524295 LMN524294:LMO524295 LWJ524294:LWK524295 MGF524294:MGG524295 MQB524294:MQC524295 MZX524294:MZY524295 NJT524294:NJU524295 NTP524294:NTQ524295 ODL524294:ODM524295 ONH524294:ONI524295 OXD524294:OXE524295 PGZ524294:PHA524295 PQV524294:PQW524295 QAR524294:QAS524295 QKN524294:QKO524295 QUJ524294:QUK524295 REF524294:REG524295 ROB524294:ROC524295 RXX524294:RXY524295 SHT524294:SHU524295 SRP524294:SRQ524295 TBL524294:TBM524295 TLH524294:TLI524295 TVD524294:TVE524295 UEZ524294:UFA524295 UOV524294:UOW524295 UYR524294:UYS524295 VIN524294:VIO524295 VSJ524294:VSK524295 WCF524294:WCG524295 WMB524294:WMC524295 WVX524294:WVY524295 P589830:Q589831 JL589830:JM589831 TH589830:TI589831 ADD589830:ADE589831 AMZ589830:ANA589831 AWV589830:AWW589831 BGR589830:BGS589831 BQN589830:BQO589831 CAJ589830:CAK589831 CKF589830:CKG589831 CUB589830:CUC589831 DDX589830:DDY589831 DNT589830:DNU589831 DXP589830:DXQ589831 EHL589830:EHM589831 ERH589830:ERI589831 FBD589830:FBE589831 FKZ589830:FLA589831 FUV589830:FUW589831 GER589830:GES589831 GON589830:GOO589831 GYJ589830:GYK589831 HIF589830:HIG589831 HSB589830:HSC589831 IBX589830:IBY589831 ILT589830:ILU589831 IVP589830:IVQ589831 JFL589830:JFM589831 JPH589830:JPI589831 JZD589830:JZE589831 KIZ589830:KJA589831 KSV589830:KSW589831 LCR589830:LCS589831 LMN589830:LMO589831 LWJ589830:LWK589831 MGF589830:MGG589831 MQB589830:MQC589831 MZX589830:MZY589831 NJT589830:NJU589831 NTP589830:NTQ589831 ODL589830:ODM589831 ONH589830:ONI589831 OXD589830:OXE589831 PGZ589830:PHA589831 PQV589830:PQW589831 QAR589830:QAS589831 QKN589830:QKO589831 QUJ589830:QUK589831 REF589830:REG589831 ROB589830:ROC589831 RXX589830:RXY589831 SHT589830:SHU589831 SRP589830:SRQ589831 TBL589830:TBM589831 TLH589830:TLI589831 TVD589830:TVE589831 UEZ589830:UFA589831 UOV589830:UOW589831 UYR589830:UYS589831 VIN589830:VIO589831 VSJ589830:VSK589831 WCF589830:WCG589831 WMB589830:WMC589831 WVX589830:WVY589831 P655366:Q655367 JL655366:JM655367 TH655366:TI655367 ADD655366:ADE655367 AMZ655366:ANA655367 AWV655366:AWW655367 BGR655366:BGS655367 BQN655366:BQO655367 CAJ655366:CAK655367 CKF655366:CKG655367 CUB655366:CUC655367 DDX655366:DDY655367 DNT655366:DNU655367 DXP655366:DXQ655367 EHL655366:EHM655367 ERH655366:ERI655367 FBD655366:FBE655367 FKZ655366:FLA655367 FUV655366:FUW655367 GER655366:GES655367 GON655366:GOO655367 GYJ655366:GYK655367 HIF655366:HIG655367 HSB655366:HSC655367 IBX655366:IBY655367 ILT655366:ILU655367 IVP655366:IVQ655367 JFL655366:JFM655367 JPH655366:JPI655367 JZD655366:JZE655367 KIZ655366:KJA655367 KSV655366:KSW655367 LCR655366:LCS655367 LMN655366:LMO655367 LWJ655366:LWK655367 MGF655366:MGG655367 MQB655366:MQC655367 MZX655366:MZY655367 NJT655366:NJU655367 NTP655366:NTQ655367 ODL655366:ODM655367 ONH655366:ONI655367 OXD655366:OXE655367 PGZ655366:PHA655367 PQV655366:PQW655367 QAR655366:QAS655367 QKN655366:QKO655367 QUJ655366:QUK655367 REF655366:REG655367 ROB655366:ROC655367 RXX655366:RXY655367 SHT655366:SHU655367 SRP655366:SRQ655367 TBL655366:TBM655367 TLH655366:TLI655367 TVD655366:TVE655367 UEZ655366:UFA655367 UOV655366:UOW655367 UYR655366:UYS655367 VIN655366:VIO655367 VSJ655366:VSK655367 WCF655366:WCG655367 WMB655366:WMC655367 WVX655366:WVY655367 P720902:Q720903 JL720902:JM720903 TH720902:TI720903 ADD720902:ADE720903 AMZ720902:ANA720903 AWV720902:AWW720903 BGR720902:BGS720903 BQN720902:BQO720903 CAJ720902:CAK720903 CKF720902:CKG720903 CUB720902:CUC720903 DDX720902:DDY720903 DNT720902:DNU720903 DXP720902:DXQ720903 EHL720902:EHM720903 ERH720902:ERI720903 FBD720902:FBE720903 FKZ720902:FLA720903 FUV720902:FUW720903 GER720902:GES720903 GON720902:GOO720903 GYJ720902:GYK720903 HIF720902:HIG720903 HSB720902:HSC720903 IBX720902:IBY720903 ILT720902:ILU720903 IVP720902:IVQ720903 JFL720902:JFM720903 JPH720902:JPI720903 JZD720902:JZE720903 KIZ720902:KJA720903 KSV720902:KSW720903 LCR720902:LCS720903 LMN720902:LMO720903 LWJ720902:LWK720903 MGF720902:MGG720903 MQB720902:MQC720903 MZX720902:MZY720903 NJT720902:NJU720903 NTP720902:NTQ720903 ODL720902:ODM720903 ONH720902:ONI720903 OXD720902:OXE720903 PGZ720902:PHA720903 PQV720902:PQW720903 QAR720902:QAS720903 QKN720902:QKO720903 QUJ720902:QUK720903 REF720902:REG720903 ROB720902:ROC720903 RXX720902:RXY720903 SHT720902:SHU720903 SRP720902:SRQ720903 TBL720902:TBM720903 TLH720902:TLI720903 TVD720902:TVE720903 UEZ720902:UFA720903 UOV720902:UOW720903 UYR720902:UYS720903 VIN720902:VIO720903 VSJ720902:VSK720903 WCF720902:WCG720903 WMB720902:WMC720903 WVX720902:WVY720903 P786438:Q786439 JL786438:JM786439 TH786438:TI786439 ADD786438:ADE786439 AMZ786438:ANA786439 AWV786438:AWW786439 BGR786438:BGS786439 BQN786438:BQO786439 CAJ786438:CAK786439 CKF786438:CKG786439 CUB786438:CUC786439 DDX786438:DDY786439 DNT786438:DNU786439 DXP786438:DXQ786439 EHL786438:EHM786439 ERH786438:ERI786439 FBD786438:FBE786439 FKZ786438:FLA786439 FUV786438:FUW786439 GER786438:GES786439 GON786438:GOO786439 GYJ786438:GYK786439 HIF786438:HIG786439 HSB786438:HSC786439 IBX786438:IBY786439 ILT786438:ILU786439 IVP786438:IVQ786439 JFL786438:JFM786439 JPH786438:JPI786439 JZD786438:JZE786439 KIZ786438:KJA786439 KSV786438:KSW786439 LCR786438:LCS786439 LMN786438:LMO786439 LWJ786438:LWK786439 MGF786438:MGG786439 MQB786438:MQC786439 MZX786438:MZY786439 NJT786438:NJU786439 NTP786438:NTQ786439 ODL786438:ODM786439 ONH786438:ONI786439 OXD786438:OXE786439 PGZ786438:PHA786439 PQV786438:PQW786439 QAR786438:QAS786439 QKN786438:QKO786439 QUJ786438:QUK786439 REF786438:REG786439 ROB786438:ROC786439 RXX786438:RXY786439 SHT786438:SHU786439 SRP786438:SRQ786439 TBL786438:TBM786439 TLH786438:TLI786439 TVD786438:TVE786439 UEZ786438:UFA786439 UOV786438:UOW786439 UYR786438:UYS786439 VIN786438:VIO786439 VSJ786438:VSK786439 WCF786438:WCG786439 WMB786438:WMC786439 WVX786438:WVY786439 P851974:Q851975 JL851974:JM851975 TH851974:TI851975 ADD851974:ADE851975 AMZ851974:ANA851975 AWV851974:AWW851975 BGR851974:BGS851975 BQN851974:BQO851975 CAJ851974:CAK851975 CKF851974:CKG851975 CUB851974:CUC851975 DDX851974:DDY851975 DNT851974:DNU851975 DXP851974:DXQ851975 EHL851974:EHM851975 ERH851974:ERI851975 FBD851974:FBE851975 FKZ851974:FLA851975 FUV851974:FUW851975 GER851974:GES851975 GON851974:GOO851975 GYJ851974:GYK851975 HIF851974:HIG851975 HSB851974:HSC851975 IBX851974:IBY851975 ILT851974:ILU851975 IVP851974:IVQ851975 JFL851974:JFM851975 JPH851974:JPI851975 JZD851974:JZE851975 KIZ851974:KJA851975 KSV851974:KSW851975 LCR851974:LCS851975 LMN851974:LMO851975 LWJ851974:LWK851975 MGF851974:MGG851975 MQB851974:MQC851975 MZX851974:MZY851975 NJT851974:NJU851975 NTP851974:NTQ851975 ODL851974:ODM851975 ONH851974:ONI851975 OXD851974:OXE851975 PGZ851974:PHA851975 PQV851974:PQW851975 QAR851974:QAS851975 QKN851974:QKO851975 QUJ851974:QUK851975 REF851974:REG851975 ROB851974:ROC851975 RXX851974:RXY851975 SHT851974:SHU851975 SRP851974:SRQ851975 TBL851974:TBM851975 TLH851974:TLI851975 TVD851974:TVE851975 UEZ851974:UFA851975 UOV851974:UOW851975 UYR851974:UYS851975 VIN851974:VIO851975 VSJ851974:VSK851975 WCF851974:WCG851975 WMB851974:WMC851975 WVX851974:WVY851975 P917510:Q917511 JL917510:JM917511 TH917510:TI917511 ADD917510:ADE917511 AMZ917510:ANA917511 AWV917510:AWW917511 BGR917510:BGS917511 BQN917510:BQO917511 CAJ917510:CAK917511 CKF917510:CKG917511 CUB917510:CUC917511 DDX917510:DDY917511 DNT917510:DNU917511 DXP917510:DXQ917511 EHL917510:EHM917511 ERH917510:ERI917511 FBD917510:FBE917511 FKZ917510:FLA917511 FUV917510:FUW917511 GER917510:GES917511 GON917510:GOO917511 GYJ917510:GYK917511 HIF917510:HIG917511 HSB917510:HSC917511 IBX917510:IBY917511 ILT917510:ILU917511 IVP917510:IVQ917511 JFL917510:JFM917511 JPH917510:JPI917511 JZD917510:JZE917511 KIZ917510:KJA917511 KSV917510:KSW917511 LCR917510:LCS917511 LMN917510:LMO917511 LWJ917510:LWK917511 MGF917510:MGG917511 MQB917510:MQC917511 MZX917510:MZY917511 NJT917510:NJU917511 NTP917510:NTQ917511 ODL917510:ODM917511 ONH917510:ONI917511 OXD917510:OXE917511 PGZ917510:PHA917511 PQV917510:PQW917511 QAR917510:QAS917511 QKN917510:QKO917511 QUJ917510:QUK917511 REF917510:REG917511 ROB917510:ROC917511 RXX917510:RXY917511 SHT917510:SHU917511 SRP917510:SRQ917511 TBL917510:TBM917511 TLH917510:TLI917511 TVD917510:TVE917511 UEZ917510:UFA917511 UOV917510:UOW917511 UYR917510:UYS917511 VIN917510:VIO917511 VSJ917510:VSK917511 WCF917510:WCG917511 WMB917510:WMC917511 WVX917510:WVY917511 P983046:Q983047 JL983046:JM983047 TH983046:TI983047 ADD983046:ADE983047 AMZ983046:ANA983047 AWV983046:AWW983047 BGR983046:BGS983047 BQN983046:BQO983047 CAJ983046:CAK983047 CKF983046:CKG983047 CUB983046:CUC983047 DDX983046:DDY983047 DNT983046:DNU983047 DXP983046:DXQ983047 EHL983046:EHM983047 ERH983046:ERI983047 FBD983046:FBE983047 FKZ983046:FLA983047 FUV983046:FUW983047 GER983046:GES983047 GON983046:GOO983047 GYJ983046:GYK983047 HIF983046:HIG983047 HSB983046:HSC983047 IBX983046:IBY983047 ILT983046:ILU983047 IVP983046:IVQ983047 JFL983046:JFM983047 JPH983046:JPI983047 JZD983046:JZE983047 KIZ983046:KJA983047 KSV983046:KSW983047 LCR983046:LCS983047 LMN983046:LMO983047 LWJ983046:LWK983047 MGF983046:MGG983047 MQB983046:MQC983047 MZX983046:MZY983047 NJT983046:NJU983047 NTP983046:NTQ983047 ODL983046:ODM983047 ONH983046:ONI983047 OXD983046:OXE983047 PGZ983046:PHA983047 PQV983046:PQW983047 QAR983046:QAS983047 QKN983046:QKO983047 QUJ983046:QUK983047 REF983046:REG983047 ROB983046:ROC983047 RXX983046:RXY983047 SHT983046:SHU983047 SRP983046:SRQ983047 TBL983046:TBM983047 TLH983046:TLI983047 TVD983046:TVE983047 UEZ983046:UFA983047 UOV983046:UOW983047 UYR983046:UYS983047 VIN983046:VIO983047 VSJ983046:VSK983047 WCF983046:WCG983047 WMB983046:WMC983047 WVX983046:WVY983047"/>
    <dataValidation type="list" allowBlank="1" showInputMessage="1" showErrorMessage="1" promptTitle="「１０年見直し」を選択した場合の注意事項" prompt="機構との契約締結から10年経過した時点で金利を見直すため、11年次目以降の利息欄には「未定」と表示されます。" sqref="P13:Q13 JL13:JM13 TH13:TI13 ADD13:ADE13 AMZ13:ANA13 AWV13:AWW13 BGR13:BGS13 BQN13:BQO13 CAJ13:CAK13 CKF13:CKG13 CUB13:CUC13 DDX13:DDY13 DNT13:DNU13 DXP13:DXQ13 EHL13:EHM13 ERH13:ERI13 FBD13:FBE13 FKZ13:FLA13 FUV13:FUW13 GER13:GES13 GON13:GOO13 GYJ13:GYK13 HIF13:HIG13 HSB13:HSC13 IBX13:IBY13 ILT13:ILU13 IVP13:IVQ13 JFL13:JFM13 JPH13:JPI13 JZD13:JZE13 KIZ13:KJA13 KSV13:KSW13 LCR13:LCS13 LMN13:LMO13 LWJ13:LWK13 MGF13:MGG13 MQB13:MQC13 MZX13:MZY13 NJT13:NJU13 NTP13:NTQ13 ODL13:ODM13 ONH13:ONI13 OXD13:OXE13 PGZ13:PHA13 PQV13:PQW13 QAR13:QAS13 QKN13:QKO13 QUJ13:QUK13 REF13:REG13 ROB13:ROC13 RXX13:RXY13 SHT13:SHU13 SRP13:SRQ13 TBL13:TBM13 TLH13:TLI13 TVD13:TVE13 UEZ13:UFA13 UOV13:UOW13 UYR13:UYS13 VIN13:VIO13 VSJ13:VSK13 WCF13:WCG13 WMB13:WMC13 WVX13:WVY13 P65549:Q65549 JL65549:JM65549 TH65549:TI65549 ADD65549:ADE65549 AMZ65549:ANA65549 AWV65549:AWW65549 BGR65549:BGS65549 BQN65549:BQO65549 CAJ65549:CAK65549 CKF65549:CKG65549 CUB65549:CUC65549 DDX65549:DDY65549 DNT65549:DNU65549 DXP65549:DXQ65549 EHL65549:EHM65549 ERH65549:ERI65549 FBD65549:FBE65549 FKZ65549:FLA65549 FUV65549:FUW65549 GER65549:GES65549 GON65549:GOO65549 GYJ65549:GYK65549 HIF65549:HIG65549 HSB65549:HSC65549 IBX65549:IBY65549 ILT65549:ILU65549 IVP65549:IVQ65549 JFL65549:JFM65549 JPH65549:JPI65549 JZD65549:JZE65549 KIZ65549:KJA65549 KSV65549:KSW65549 LCR65549:LCS65549 LMN65549:LMO65549 LWJ65549:LWK65549 MGF65549:MGG65549 MQB65549:MQC65549 MZX65549:MZY65549 NJT65549:NJU65549 NTP65549:NTQ65549 ODL65549:ODM65549 ONH65549:ONI65549 OXD65549:OXE65549 PGZ65549:PHA65549 PQV65549:PQW65549 QAR65549:QAS65549 QKN65549:QKO65549 QUJ65549:QUK65549 REF65549:REG65549 ROB65549:ROC65549 RXX65549:RXY65549 SHT65549:SHU65549 SRP65549:SRQ65549 TBL65549:TBM65549 TLH65549:TLI65549 TVD65549:TVE65549 UEZ65549:UFA65549 UOV65549:UOW65549 UYR65549:UYS65549 VIN65549:VIO65549 VSJ65549:VSK65549 WCF65549:WCG65549 WMB65549:WMC65549 WVX65549:WVY65549 P131085:Q131085 JL131085:JM131085 TH131085:TI131085 ADD131085:ADE131085 AMZ131085:ANA131085 AWV131085:AWW131085 BGR131085:BGS131085 BQN131085:BQO131085 CAJ131085:CAK131085 CKF131085:CKG131085 CUB131085:CUC131085 DDX131085:DDY131085 DNT131085:DNU131085 DXP131085:DXQ131085 EHL131085:EHM131085 ERH131085:ERI131085 FBD131085:FBE131085 FKZ131085:FLA131085 FUV131085:FUW131085 GER131085:GES131085 GON131085:GOO131085 GYJ131085:GYK131085 HIF131085:HIG131085 HSB131085:HSC131085 IBX131085:IBY131085 ILT131085:ILU131085 IVP131085:IVQ131085 JFL131085:JFM131085 JPH131085:JPI131085 JZD131085:JZE131085 KIZ131085:KJA131085 KSV131085:KSW131085 LCR131085:LCS131085 LMN131085:LMO131085 LWJ131085:LWK131085 MGF131085:MGG131085 MQB131085:MQC131085 MZX131085:MZY131085 NJT131085:NJU131085 NTP131085:NTQ131085 ODL131085:ODM131085 ONH131085:ONI131085 OXD131085:OXE131085 PGZ131085:PHA131085 PQV131085:PQW131085 QAR131085:QAS131085 QKN131085:QKO131085 QUJ131085:QUK131085 REF131085:REG131085 ROB131085:ROC131085 RXX131085:RXY131085 SHT131085:SHU131085 SRP131085:SRQ131085 TBL131085:TBM131085 TLH131085:TLI131085 TVD131085:TVE131085 UEZ131085:UFA131085 UOV131085:UOW131085 UYR131085:UYS131085 VIN131085:VIO131085 VSJ131085:VSK131085 WCF131085:WCG131085 WMB131085:WMC131085 WVX131085:WVY131085 P196621:Q196621 JL196621:JM196621 TH196621:TI196621 ADD196621:ADE196621 AMZ196621:ANA196621 AWV196621:AWW196621 BGR196621:BGS196621 BQN196621:BQO196621 CAJ196621:CAK196621 CKF196621:CKG196621 CUB196621:CUC196621 DDX196621:DDY196621 DNT196621:DNU196621 DXP196621:DXQ196621 EHL196621:EHM196621 ERH196621:ERI196621 FBD196621:FBE196621 FKZ196621:FLA196621 FUV196621:FUW196621 GER196621:GES196621 GON196621:GOO196621 GYJ196621:GYK196621 HIF196621:HIG196621 HSB196621:HSC196621 IBX196621:IBY196621 ILT196621:ILU196621 IVP196621:IVQ196621 JFL196621:JFM196621 JPH196621:JPI196621 JZD196621:JZE196621 KIZ196621:KJA196621 KSV196621:KSW196621 LCR196621:LCS196621 LMN196621:LMO196621 LWJ196621:LWK196621 MGF196621:MGG196621 MQB196621:MQC196621 MZX196621:MZY196621 NJT196621:NJU196621 NTP196621:NTQ196621 ODL196621:ODM196621 ONH196621:ONI196621 OXD196621:OXE196621 PGZ196621:PHA196621 PQV196621:PQW196621 QAR196621:QAS196621 QKN196621:QKO196621 QUJ196621:QUK196621 REF196621:REG196621 ROB196621:ROC196621 RXX196621:RXY196621 SHT196621:SHU196621 SRP196621:SRQ196621 TBL196621:TBM196621 TLH196621:TLI196621 TVD196621:TVE196621 UEZ196621:UFA196621 UOV196621:UOW196621 UYR196621:UYS196621 VIN196621:VIO196621 VSJ196621:VSK196621 WCF196621:WCG196621 WMB196621:WMC196621 WVX196621:WVY196621 P262157:Q262157 JL262157:JM262157 TH262157:TI262157 ADD262157:ADE262157 AMZ262157:ANA262157 AWV262157:AWW262157 BGR262157:BGS262157 BQN262157:BQO262157 CAJ262157:CAK262157 CKF262157:CKG262157 CUB262157:CUC262157 DDX262157:DDY262157 DNT262157:DNU262157 DXP262157:DXQ262157 EHL262157:EHM262157 ERH262157:ERI262157 FBD262157:FBE262157 FKZ262157:FLA262157 FUV262157:FUW262157 GER262157:GES262157 GON262157:GOO262157 GYJ262157:GYK262157 HIF262157:HIG262157 HSB262157:HSC262157 IBX262157:IBY262157 ILT262157:ILU262157 IVP262157:IVQ262157 JFL262157:JFM262157 JPH262157:JPI262157 JZD262157:JZE262157 KIZ262157:KJA262157 KSV262157:KSW262157 LCR262157:LCS262157 LMN262157:LMO262157 LWJ262157:LWK262157 MGF262157:MGG262157 MQB262157:MQC262157 MZX262157:MZY262157 NJT262157:NJU262157 NTP262157:NTQ262157 ODL262157:ODM262157 ONH262157:ONI262157 OXD262157:OXE262157 PGZ262157:PHA262157 PQV262157:PQW262157 QAR262157:QAS262157 QKN262157:QKO262157 QUJ262157:QUK262157 REF262157:REG262157 ROB262157:ROC262157 RXX262157:RXY262157 SHT262157:SHU262157 SRP262157:SRQ262157 TBL262157:TBM262157 TLH262157:TLI262157 TVD262157:TVE262157 UEZ262157:UFA262157 UOV262157:UOW262157 UYR262157:UYS262157 VIN262157:VIO262157 VSJ262157:VSK262157 WCF262157:WCG262157 WMB262157:WMC262157 WVX262157:WVY262157 P327693:Q327693 JL327693:JM327693 TH327693:TI327693 ADD327693:ADE327693 AMZ327693:ANA327693 AWV327693:AWW327693 BGR327693:BGS327693 BQN327693:BQO327693 CAJ327693:CAK327693 CKF327693:CKG327693 CUB327693:CUC327693 DDX327693:DDY327693 DNT327693:DNU327693 DXP327693:DXQ327693 EHL327693:EHM327693 ERH327693:ERI327693 FBD327693:FBE327693 FKZ327693:FLA327693 FUV327693:FUW327693 GER327693:GES327693 GON327693:GOO327693 GYJ327693:GYK327693 HIF327693:HIG327693 HSB327693:HSC327693 IBX327693:IBY327693 ILT327693:ILU327693 IVP327693:IVQ327693 JFL327693:JFM327693 JPH327693:JPI327693 JZD327693:JZE327693 KIZ327693:KJA327693 KSV327693:KSW327693 LCR327693:LCS327693 LMN327693:LMO327693 LWJ327693:LWK327693 MGF327693:MGG327693 MQB327693:MQC327693 MZX327693:MZY327693 NJT327693:NJU327693 NTP327693:NTQ327693 ODL327693:ODM327693 ONH327693:ONI327693 OXD327693:OXE327693 PGZ327693:PHA327693 PQV327693:PQW327693 QAR327693:QAS327693 QKN327693:QKO327693 QUJ327693:QUK327693 REF327693:REG327693 ROB327693:ROC327693 RXX327693:RXY327693 SHT327693:SHU327693 SRP327693:SRQ327693 TBL327693:TBM327693 TLH327693:TLI327693 TVD327693:TVE327693 UEZ327693:UFA327693 UOV327693:UOW327693 UYR327693:UYS327693 VIN327693:VIO327693 VSJ327693:VSK327693 WCF327693:WCG327693 WMB327693:WMC327693 WVX327693:WVY327693 P393229:Q393229 JL393229:JM393229 TH393229:TI393229 ADD393229:ADE393229 AMZ393229:ANA393229 AWV393229:AWW393229 BGR393229:BGS393229 BQN393229:BQO393229 CAJ393229:CAK393229 CKF393229:CKG393229 CUB393229:CUC393229 DDX393229:DDY393229 DNT393229:DNU393229 DXP393229:DXQ393229 EHL393229:EHM393229 ERH393229:ERI393229 FBD393229:FBE393229 FKZ393229:FLA393229 FUV393229:FUW393229 GER393229:GES393229 GON393229:GOO393229 GYJ393229:GYK393229 HIF393229:HIG393229 HSB393229:HSC393229 IBX393229:IBY393229 ILT393229:ILU393229 IVP393229:IVQ393229 JFL393229:JFM393229 JPH393229:JPI393229 JZD393229:JZE393229 KIZ393229:KJA393229 KSV393229:KSW393229 LCR393229:LCS393229 LMN393229:LMO393229 LWJ393229:LWK393229 MGF393229:MGG393229 MQB393229:MQC393229 MZX393229:MZY393229 NJT393229:NJU393229 NTP393229:NTQ393229 ODL393229:ODM393229 ONH393229:ONI393229 OXD393229:OXE393229 PGZ393229:PHA393229 PQV393229:PQW393229 QAR393229:QAS393229 QKN393229:QKO393229 QUJ393229:QUK393229 REF393229:REG393229 ROB393229:ROC393229 RXX393229:RXY393229 SHT393229:SHU393229 SRP393229:SRQ393229 TBL393229:TBM393229 TLH393229:TLI393229 TVD393229:TVE393229 UEZ393229:UFA393229 UOV393229:UOW393229 UYR393229:UYS393229 VIN393229:VIO393229 VSJ393229:VSK393229 WCF393229:WCG393229 WMB393229:WMC393229 WVX393229:WVY393229 P458765:Q458765 JL458765:JM458765 TH458765:TI458765 ADD458765:ADE458765 AMZ458765:ANA458765 AWV458765:AWW458765 BGR458765:BGS458765 BQN458765:BQO458765 CAJ458765:CAK458765 CKF458765:CKG458765 CUB458765:CUC458765 DDX458765:DDY458765 DNT458765:DNU458765 DXP458765:DXQ458765 EHL458765:EHM458765 ERH458765:ERI458765 FBD458765:FBE458765 FKZ458765:FLA458765 FUV458765:FUW458765 GER458765:GES458765 GON458765:GOO458765 GYJ458765:GYK458765 HIF458765:HIG458765 HSB458765:HSC458765 IBX458765:IBY458765 ILT458765:ILU458765 IVP458765:IVQ458765 JFL458765:JFM458765 JPH458765:JPI458765 JZD458765:JZE458765 KIZ458765:KJA458765 KSV458765:KSW458765 LCR458765:LCS458765 LMN458765:LMO458765 LWJ458765:LWK458765 MGF458765:MGG458765 MQB458765:MQC458765 MZX458765:MZY458765 NJT458765:NJU458765 NTP458765:NTQ458765 ODL458765:ODM458765 ONH458765:ONI458765 OXD458765:OXE458765 PGZ458765:PHA458765 PQV458765:PQW458765 QAR458765:QAS458765 QKN458765:QKO458765 QUJ458765:QUK458765 REF458765:REG458765 ROB458765:ROC458765 RXX458765:RXY458765 SHT458765:SHU458765 SRP458765:SRQ458765 TBL458765:TBM458765 TLH458765:TLI458765 TVD458765:TVE458765 UEZ458765:UFA458765 UOV458765:UOW458765 UYR458765:UYS458765 VIN458765:VIO458765 VSJ458765:VSK458765 WCF458765:WCG458765 WMB458765:WMC458765 WVX458765:WVY458765 P524301:Q524301 JL524301:JM524301 TH524301:TI524301 ADD524301:ADE524301 AMZ524301:ANA524301 AWV524301:AWW524301 BGR524301:BGS524301 BQN524301:BQO524301 CAJ524301:CAK524301 CKF524301:CKG524301 CUB524301:CUC524301 DDX524301:DDY524301 DNT524301:DNU524301 DXP524301:DXQ524301 EHL524301:EHM524301 ERH524301:ERI524301 FBD524301:FBE524301 FKZ524301:FLA524301 FUV524301:FUW524301 GER524301:GES524301 GON524301:GOO524301 GYJ524301:GYK524301 HIF524301:HIG524301 HSB524301:HSC524301 IBX524301:IBY524301 ILT524301:ILU524301 IVP524301:IVQ524301 JFL524301:JFM524301 JPH524301:JPI524301 JZD524301:JZE524301 KIZ524301:KJA524301 KSV524301:KSW524301 LCR524301:LCS524301 LMN524301:LMO524301 LWJ524301:LWK524301 MGF524301:MGG524301 MQB524301:MQC524301 MZX524301:MZY524301 NJT524301:NJU524301 NTP524301:NTQ524301 ODL524301:ODM524301 ONH524301:ONI524301 OXD524301:OXE524301 PGZ524301:PHA524301 PQV524301:PQW524301 QAR524301:QAS524301 QKN524301:QKO524301 QUJ524301:QUK524301 REF524301:REG524301 ROB524301:ROC524301 RXX524301:RXY524301 SHT524301:SHU524301 SRP524301:SRQ524301 TBL524301:TBM524301 TLH524301:TLI524301 TVD524301:TVE524301 UEZ524301:UFA524301 UOV524301:UOW524301 UYR524301:UYS524301 VIN524301:VIO524301 VSJ524301:VSK524301 WCF524301:WCG524301 WMB524301:WMC524301 WVX524301:WVY524301 P589837:Q589837 JL589837:JM589837 TH589837:TI589837 ADD589837:ADE589837 AMZ589837:ANA589837 AWV589837:AWW589837 BGR589837:BGS589837 BQN589837:BQO589837 CAJ589837:CAK589837 CKF589837:CKG589837 CUB589837:CUC589837 DDX589837:DDY589837 DNT589837:DNU589837 DXP589837:DXQ589837 EHL589837:EHM589837 ERH589837:ERI589837 FBD589837:FBE589837 FKZ589837:FLA589837 FUV589837:FUW589837 GER589837:GES589837 GON589837:GOO589837 GYJ589837:GYK589837 HIF589837:HIG589837 HSB589837:HSC589837 IBX589837:IBY589837 ILT589837:ILU589837 IVP589837:IVQ589837 JFL589837:JFM589837 JPH589837:JPI589837 JZD589837:JZE589837 KIZ589837:KJA589837 KSV589837:KSW589837 LCR589837:LCS589837 LMN589837:LMO589837 LWJ589837:LWK589837 MGF589837:MGG589837 MQB589837:MQC589837 MZX589837:MZY589837 NJT589837:NJU589837 NTP589837:NTQ589837 ODL589837:ODM589837 ONH589837:ONI589837 OXD589837:OXE589837 PGZ589837:PHA589837 PQV589837:PQW589837 QAR589837:QAS589837 QKN589837:QKO589837 QUJ589837:QUK589837 REF589837:REG589837 ROB589837:ROC589837 RXX589837:RXY589837 SHT589837:SHU589837 SRP589837:SRQ589837 TBL589837:TBM589837 TLH589837:TLI589837 TVD589837:TVE589837 UEZ589837:UFA589837 UOV589837:UOW589837 UYR589837:UYS589837 VIN589837:VIO589837 VSJ589837:VSK589837 WCF589837:WCG589837 WMB589837:WMC589837 WVX589837:WVY589837 P655373:Q655373 JL655373:JM655373 TH655373:TI655373 ADD655373:ADE655373 AMZ655373:ANA655373 AWV655373:AWW655373 BGR655373:BGS655373 BQN655373:BQO655373 CAJ655373:CAK655373 CKF655373:CKG655373 CUB655373:CUC655373 DDX655373:DDY655373 DNT655373:DNU655373 DXP655373:DXQ655373 EHL655373:EHM655373 ERH655373:ERI655373 FBD655373:FBE655373 FKZ655373:FLA655373 FUV655373:FUW655373 GER655373:GES655373 GON655373:GOO655373 GYJ655373:GYK655373 HIF655373:HIG655373 HSB655373:HSC655373 IBX655373:IBY655373 ILT655373:ILU655373 IVP655373:IVQ655373 JFL655373:JFM655373 JPH655373:JPI655373 JZD655373:JZE655373 KIZ655373:KJA655373 KSV655373:KSW655373 LCR655373:LCS655373 LMN655373:LMO655373 LWJ655373:LWK655373 MGF655373:MGG655373 MQB655373:MQC655373 MZX655373:MZY655373 NJT655373:NJU655373 NTP655373:NTQ655373 ODL655373:ODM655373 ONH655373:ONI655373 OXD655373:OXE655373 PGZ655373:PHA655373 PQV655373:PQW655373 QAR655373:QAS655373 QKN655373:QKO655373 QUJ655373:QUK655373 REF655373:REG655373 ROB655373:ROC655373 RXX655373:RXY655373 SHT655373:SHU655373 SRP655373:SRQ655373 TBL655373:TBM655373 TLH655373:TLI655373 TVD655373:TVE655373 UEZ655373:UFA655373 UOV655373:UOW655373 UYR655373:UYS655373 VIN655373:VIO655373 VSJ655373:VSK655373 WCF655373:WCG655373 WMB655373:WMC655373 WVX655373:WVY655373 P720909:Q720909 JL720909:JM720909 TH720909:TI720909 ADD720909:ADE720909 AMZ720909:ANA720909 AWV720909:AWW720909 BGR720909:BGS720909 BQN720909:BQO720909 CAJ720909:CAK720909 CKF720909:CKG720909 CUB720909:CUC720909 DDX720909:DDY720909 DNT720909:DNU720909 DXP720909:DXQ720909 EHL720909:EHM720909 ERH720909:ERI720909 FBD720909:FBE720909 FKZ720909:FLA720909 FUV720909:FUW720909 GER720909:GES720909 GON720909:GOO720909 GYJ720909:GYK720909 HIF720909:HIG720909 HSB720909:HSC720909 IBX720909:IBY720909 ILT720909:ILU720909 IVP720909:IVQ720909 JFL720909:JFM720909 JPH720909:JPI720909 JZD720909:JZE720909 KIZ720909:KJA720909 KSV720909:KSW720909 LCR720909:LCS720909 LMN720909:LMO720909 LWJ720909:LWK720909 MGF720909:MGG720909 MQB720909:MQC720909 MZX720909:MZY720909 NJT720909:NJU720909 NTP720909:NTQ720909 ODL720909:ODM720909 ONH720909:ONI720909 OXD720909:OXE720909 PGZ720909:PHA720909 PQV720909:PQW720909 QAR720909:QAS720909 QKN720909:QKO720909 QUJ720909:QUK720909 REF720909:REG720909 ROB720909:ROC720909 RXX720909:RXY720909 SHT720909:SHU720909 SRP720909:SRQ720909 TBL720909:TBM720909 TLH720909:TLI720909 TVD720909:TVE720909 UEZ720909:UFA720909 UOV720909:UOW720909 UYR720909:UYS720909 VIN720909:VIO720909 VSJ720909:VSK720909 WCF720909:WCG720909 WMB720909:WMC720909 WVX720909:WVY720909 P786445:Q786445 JL786445:JM786445 TH786445:TI786445 ADD786445:ADE786445 AMZ786445:ANA786445 AWV786445:AWW786445 BGR786445:BGS786445 BQN786445:BQO786445 CAJ786445:CAK786445 CKF786445:CKG786445 CUB786445:CUC786445 DDX786445:DDY786445 DNT786445:DNU786445 DXP786445:DXQ786445 EHL786445:EHM786445 ERH786445:ERI786445 FBD786445:FBE786445 FKZ786445:FLA786445 FUV786445:FUW786445 GER786445:GES786445 GON786445:GOO786445 GYJ786445:GYK786445 HIF786445:HIG786445 HSB786445:HSC786445 IBX786445:IBY786445 ILT786445:ILU786445 IVP786445:IVQ786445 JFL786445:JFM786445 JPH786445:JPI786445 JZD786445:JZE786445 KIZ786445:KJA786445 KSV786445:KSW786445 LCR786445:LCS786445 LMN786445:LMO786445 LWJ786445:LWK786445 MGF786445:MGG786445 MQB786445:MQC786445 MZX786445:MZY786445 NJT786445:NJU786445 NTP786445:NTQ786445 ODL786445:ODM786445 ONH786445:ONI786445 OXD786445:OXE786445 PGZ786445:PHA786445 PQV786445:PQW786445 QAR786445:QAS786445 QKN786445:QKO786445 QUJ786445:QUK786445 REF786445:REG786445 ROB786445:ROC786445 RXX786445:RXY786445 SHT786445:SHU786445 SRP786445:SRQ786445 TBL786445:TBM786445 TLH786445:TLI786445 TVD786445:TVE786445 UEZ786445:UFA786445 UOV786445:UOW786445 UYR786445:UYS786445 VIN786445:VIO786445 VSJ786445:VSK786445 WCF786445:WCG786445 WMB786445:WMC786445 WVX786445:WVY786445 P851981:Q851981 JL851981:JM851981 TH851981:TI851981 ADD851981:ADE851981 AMZ851981:ANA851981 AWV851981:AWW851981 BGR851981:BGS851981 BQN851981:BQO851981 CAJ851981:CAK851981 CKF851981:CKG851981 CUB851981:CUC851981 DDX851981:DDY851981 DNT851981:DNU851981 DXP851981:DXQ851981 EHL851981:EHM851981 ERH851981:ERI851981 FBD851981:FBE851981 FKZ851981:FLA851981 FUV851981:FUW851981 GER851981:GES851981 GON851981:GOO851981 GYJ851981:GYK851981 HIF851981:HIG851981 HSB851981:HSC851981 IBX851981:IBY851981 ILT851981:ILU851981 IVP851981:IVQ851981 JFL851981:JFM851981 JPH851981:JPI851981 JZD851981:JZE851981 KIZ851981:KJA851981 KSV851981:KSW851981 LCR851981:LCS851981 LMN851981:LMO851981 LWJ851981:LWK851981 MGF851981:MGG851981 MQB851981:MQC851981 MZX851981:MZY851981 NJT851981:NJU851981 NTP851981:NTQ851981 ODL851981:ODM851981 ONH851981:ONI851981 OXD851981:OXE851981 PGZ851981:PHA851981 PQV851981:PQW851981 QAR851981:QAS851981 QKN851981:QKO851981 QUJ851981:QUK851981 REF851981:REG851981 ROB851981:ROC851981 RXX851981:RXY851981 SHT851981:SHU851981 SRP851981:SRQ851981 TBL851981:TBM851981 TLH851981:TLI851981 TVD851981:TVE851981 UEZ851981:UFA851981 UOV851981:UOW851981 UYR851981:UYS851981 VIN851981:VIO851981 VSJ851981:VSK851981 WCF851981:WCG851981 WMB851981:WMC851981 WVX851981:WVY851981 P917517:Q917517 JL917517:JM917517 TH917517:TI917517 ADD917517:ADE917517 AMZ917517:ANA917517 AWV917517:AWW917517 BGR917517:BGS917517 BQN917517:BQO917517 CAJ917517:CAK917517 CKF917517:CKG917517 CUB917517:CUC917517 DDX917517:DDY917517 DNT917517:DNU917517 DXP917517:DXQ917517 EHL917517:EHM917517 ERH917517:ERI917517 FBD917517:FBE917517 FKZ917517:FLA917517 FUV917517:FUW917517 GER917517:GES917517 GON917517:GOO917517 GYJ917517:GYK917517 HIF917517:HIG917517 HSB917517:HSC917517 IBX917517:IBY917517 ILT917517:ILU917517 IVP917517:IVQ917517 JFL917517:JFM917517 JPH917517:JPI917517 JZD917517:JZE917517 KIZ917517:KJA917517 KSV917517:KSW917517 LCR917517:LCS917517 LMN917517:LMO917517 LWJ917517:LWK917517 MGF917517:MGG917517 MQB917517:MQC917517 MZX917517:MZY917517 NJT917517:NJU917517 NTP917517:NTQ917517 ODL917517:ODM917517 ONH917517:ONI917517 OXD917517:OXE917517 PGZ917517:PHA917517 PQV917517:PQW917517 QAR917517:QAS917517 QKN917517:QKO917517 QUJ917517:QUK917517 REF917517:REG917517 ROB917517:ROC917517 RXX917517:RXY917517 SHT917517:SHU917517 SRP917517:SRQ917517 TBL917517:TBM917517 TLH917517:TLI917517 TVD917517:TVE917517 UEZ917517:UFA917517 UOV917517:UOW917517 UYR917517:UYS917517 VIN917517:VIO917517 VSJ917517:VSK917517 WCF917517:WCG917517 WMB917517:WMC917517 WVX917517:WVY917517 P983053:Q983053 JL983053:JM983053 TH983053:TI983053 ADD983053:ADE983053 AMZ983053:ANA983053 AWV983053:AWW983053 BGR983053:BGS983053 BQN983053:BQO983053 CAJ983053:CAK983053 CKF983053:CKG983053 CUB983053:CUC983053 DDX983053:DDY983053 DNT983053:DNU983053 DXP983053:DXQ983053 EHL983053:EHM983053 ERH983053:ERI983053 FBD983053:FBE983053 FKZ983053:FLA983053 FUV983053:FUW983053 GER983053:GES983053 GON983053:GOO983053 GYJ983053:GYK983053 HIF983053:HIG983053 HSB983053:HSC983053 IBX983053:IBY983053 ILT983053:ILU983053 IVP983053:IVQ983053 JFL983053:JFM983053 JPH983053:JPI983053 JZD983053:JZE983053 KIZ983053:KJA983053 KSV983053:KSW983053 LCR983053:LCS983053 LMN983053:LMO983053 LWJ983053:LWK983053 MGF983053:MGG983053 MQB983053:MQC983053 MZX983053:MZY983053 NJT983053:NJU983053 NTP983053:NTQ983053 ODL983053:ODM983053 ONH983053:ONI983053 OXD983053:OXE983053 PGZ983053:PHA983053 PQV983053:PQW983053 QAR983053:QAS983053 QKN983053:QKO983053 QUJ983053:QUK983053 REF983053:REG983053 ROB983053:ROC983053 RXX983053:RXY983053 SHT983053:SHU983053 SRP983053:SRQ983053 TBL983053:TBM983053 TLH983053:TLI983053 TVD983053:TVE983053 UEZ983053:UFA983053 UOV983053:UOW983053 UYR983053:UYS983053 VIN983053:VIO983053 VSJ983053:VSK983053 WCF983053:WCG983053 WMB983053:WMC983053 WVX983053:WVY983053">
      <formula1>$Y$13:$Z$13</formula1>
    </dataValidation>
    <dataValidation type="whole" allowBlank="1" showInputMessage="1" showErrorMessage="1" promptTitle="入力上の注意" prompt="据置期間の上限は、施設種類及び償還期間により異なりますのでご注意ください。" sqref="P12:Q12 JL12:JM12 TH12:TI12 ADD12:ADE12 AMZ12:ANA12 AWV12:AWW12 BGR12:BGS12 BQN12:BQO12 CAJ12:CAK12 CKF12:CKG12 CUB12:CUC12 DDX12:DDY12 DNT12:DNU12 DXP12:DXQ12 EHL12:EHM12 ERH12:ERI12 FBD12:FBE12 FKZ12:FLA12 FUV12:FUW12 GER12:GES12 GON12:GOO12 GYJ12:GYK12 HIF12:HIG12 HSB12:HSC12 IBX12:IBY12 ILT12:ILU12 IVP12:IVQ12 JFL12:JFM12 JPH12:JPI12 JZD12:JZE12 KIZ12:KJA12 KSV12:KSW12 LCR12:LCS12 LMN12:LMO12 LWJ12:LWK12 MGF12:MGG12 MQB12:MQC12 MZX12:MZY12 NJT12:NJU12 NTP12:NTQ12 ODL12:ODM12 ONH12:ONI12 OXD12:OXE12 PGZ12:PHA12 PQV12:PQW12 QAR12:QAS12 QKN12:QKO12 QUJ12:QUK12 REF12:REG12 ROB12:ROC12 RXX12:RXY12 SHT12:SHU12 SRP12:SRQ12 TBL12:TBM12 TLH12:TLI12 TVD12:TVE12 UEZ12:UFA12 UOV12:UOW12 UYR12:UYS12 VIN12:VIO12 VSJ12:VSK12 WCF12:WCG12 WMB12:WMC12 WVX12:WVY12 P65548:Q65548 JL65548:JM65548 TH65548:TI65548 ADD65548:ADE65548 AMZ65548:ANA65548 AWV65548:AWW65548 BGR65548:BGS65548 BQN65548:BQO65548 CAJ65548:CAK65548 CKF65548:CKG65548 CUB65548:CUC65548 DDX65548:DDY65548 DNT65548:DNU65548 DXP65548:DXQ65548 EHL65548:EHM65548 ERH65548:ERI65548 FBD65548:FBE65548 FKZ65548:FLA65548 FUV65548:FUW65548 GER65548:GES65548 GON65548:GOO65548 GYJ65548:GYK65548 HIF65548:HIG65548 HSB65548:HSC65548 IBX65548:IBY65548 ILT65548:ILU65548 IVP65548:IVQ65548 JFL65548:JFM65548 JPH65548:JPI65548 JZD65548:JZE65548 KIZ65548:KJA65548 KSV65548:KSW65548 LCR65548:LCS65548 LMN65548:LMO65548 LWJ65548:LWK65548 MGF65548:MGG65548 MQB65548:MQC65548 MZX65548:MZY65548 NJT65548:NJU65548 NTP65548:NTQ65548 ODL65548:ODM65548 ONH65548:ONI65548 OXD65548:OXE65548 PGZ65548:PHA65548 PQV65548:PQW65548 QAR65548:QAS65548 QKN65548:QKO65548 QUJ65548:QUK65548 REF65548:REG65548 ROB65548:ROC65548 RXX65548:RXY65548 SHT65548:SHU65548 SRP65548:SRQ65548 TBL65548:TBM65548 TLH65548:TLI65548 TVD65548:TVE65548 UEZ65548:UFA65548 UOV65548:UOW65548 UYR65548:UYS65548 VIN65548:VIO65548 VSJ65548:VSK65548 WCF65548:WCG65548 WMB65548:WMC65548 WVX65548:WVY65548 P131084:Q131084 JL131084:JM131084 TH131084:TI131084 ADD131084:ADE131084 AMZ131084:ANA131084 AWV131084:AWW131084 BGR131084:BGS131084 BQN131084:BQO131084 CAJ131084:CAK131084 CKF131084:CKG131084 CUB131084:CUC131084 DDX131084:DDY131084 DNT131084:DNU131084 DXP131084:DXQ131084 EHL131084:EHM131084 ERH131084:ERI131084 FBD131084:FBE131084 FKZ131084:FLA131084 FUV131084:FUW131084 GER131084:GES131084 GON131084:GOO131084 GYJ131084:GYK131084 HIF131084:HIG131084 HSB131084:HSC131084 IBX131084:IBY131084 ILT131084:ILU131084 IVP131084:IVQ131084 JFL131084:JFM131084 JPH131084:JPI131084 JZD131084:JZE131084 KIZ131084:KJA131084 KSV131084:KSW131084 LCR131084:LCS131084 LMN131084:LMO131084 LWJ131084:LWK131084 MGF131084:MGG131084 MQB131084:MQC131084 MZX131084:MZY131084 NJT131084:NJU131084 NTP131084:NTQ131084 ODL131084:ODM131084 ONH131084:ONI131084 OXD131084:OXE131084 PGZ131084:PHA131084 PQV131084:PQW131084 QAR131084:QAS131084 QKN131084:QKO131084 QUJ131084:QUK131084 REF131084:REG131084 ROB131084:ROC131084 RXX131084:RXY131084 SHT131084:SHU131084 SRP131084:SRQ131084 TBL131084:TBM131084 TLH131084:TLI131084 TVD131084:TVE131084 UEZ131084:UFA131084 UOV131084:UOW131084 UYR131084:UYS131084 VIN131084:VIO131084 VSJ131084:VSK131084 WCF131084:WCG131084 WMB131084:WMC131084 WVX131084:WVY131084 P196620:Q196620 JL196620:JM196620 TH196620:TI196620 ADD196620:ADE196620 AMZ196620:ANA196620 AWV196620:AWW196620 BGR196620:BGS196620 BQN196620:BQO196620 CAJ196620:CAK196620 CKF196620:CKG196620 CUB196620:CUC196620 DDX196620:DDY196620 DNT196620:DNU196620 DXP196620:DXQ196620 EHL196620:EHM196620 ERH196620:ERI196620 FBD196620:FBE196620 FKZ196620:FLA196620 FUV196620:FUW196620 GER196620:GES196620 GON196620:GOO196620 GYJ196620:GYK196620 HIF196620:HIG196620 HSB196620:HSC196620 IBX196620:IBY196620 ILT196620:ILU196620 IVP196620:IVQ196620 JFL196620:JFM196620 JPH196620:JPI196620 JZD196620:JZE196620 KIZ196620:KJA196620 KSV196620:KSW196620 LCR196620:LCS196620 LMN196620:LMO196620 LWJ196620:LWK196620 MGF196620:MGG196620 MQB196620:MQC196620 MZX196620:MZY196620 NJT196620:NJU196620 NTP196620:NTQ196620 ODL196620:ODM196620 ONH196620:ONI196620 OXD196620:OXE196620 PGZ196620:PHA196620 PQV196620:PQW196620 QAR196620:QAS196620 QKN196620:QKO196620 QUJ196620:QUK196620 REF196620:REG196620 ROB196620:ROC196620 RXX196620:RXY196620 SHT196620:SHU196620 SRP196620:SRQ196620 TBL196620:TBM196620 TLH196620:TLI196620 TVD196620:TVE196620 UEZ196620:UFA196620 UOV196620:UOW196620 UYR196620:UYS196620 VIN196620:VIO196620 VSJ196620:VSK196620 WCF196620:WCG196620 WMB196620:WMC196620 WVX196620:WVY196620 P262156:Q262156 JL262156:JM262156 TH262156:TI262156 ADD262156:ADE262156 AMZ262156:ANA262156 AWV262156:AWW262156 BGR262156:BGS262156 BQN262156:BQO262156 CAJ262156:CAK262156 CKF262156:CKG262156 CUB262156:CUC262156 DDX262156:DDY262156 DNT262156:DNU262156 DXP262156:DXQ262156 EHL262156:EHM262156 ERH262156:ERI262156 FBD262156:FBE262156 FKZ262156:FLA262156 FUV262156:FUW262156 GER262156:GES262156 GON262156:GOO262156 GYJ262156:GYK262156 HIF262156:HIG262156 HSB262156:HSC262156 IBX262156:IBY262156 ILT262156:ILU262156 IVP262156:IVQ262156 JFL262156:JFM262156 JPH262156:JPI262156 JZD262156:JZE262156 KIZ262156:KJA262156 KSV262156:KSW262156 LCR262156:LCS262156 LMN262156:LMO262156 LWJ262156:LWK262156 MGF262156:MGG262156 MQB262156:MQC262156 MZX262156:MZY262156 NJT262156:NJU262156 NTP262156:NTQ262156 ODL262156:ODM262156 ONH262156:ONI262156 OXD262156:OXE262156 PGZ262156:PHA262156 PQV262156:PQW262156 QAR262156:QAS262156 QKN262156:QKO262156 QUJ262156:QUK262156 REF262156:REG262156 ROB262156:ROC262156 RXX262156:RXY262156 SHT262156:SHU262156 SRP262156:SRQ262156 TBL262156:TBM262156 TLH262156:TLI262156 TVD262156:TVE262156 UEZ262156:UFA262156 UOV262156:UOW262156 UYR262156:UYS262156 VIN262156:VIO262156 VSJ262156:VSK262156 WCF262156:WCG262156 WMB262156:WMC262156 WVX262156:WVY262156 P327692:Q327692 JL327692:JM327692 TH327692:TI327692 ADD327692:ADE327692 AMZ327692:ANA327692 AWV327692:AWW327692 BGR327692:BGS327692 BQN327692:BQO327692 CAJ327692:CAK327692 CKF327692:CKG327692 CUB327692:CUC327692 DDX327692:DDY327692 DNT327692:DNU327692 DXP327692:DXQ327692 EHL327692:EHM327692 ERH327692:ERI327692 FBD327692:FBE327692 FKZ327692:FLA327692 FUV327692:FUW327692 GER327692:GES327692 GON327692:GOO327692 GYJ327692:GYK327692 HIF327692:HIG327692 HSB327692:HSC327692 IBX327692:IBY327692 ILT327692:ILU327692 IVP327692:IVQ327692 JFL327692:JFM327692 JPH327692:JPI327692 JZD327692:JZE327692 KIZ327692:KJA327692 KSV327692:KSW327692 LCR327692:LCS327692 LMN327692:LMO327692 LWJ327692:LWK327692 MGF327692:MGG327692 MQB327692:MQC327692 MZX327692:MZY327692 NJT327692:NJU327692 NTP327692:NTQ327692 ODL327692:ODM327692 ONH327692:ONI327692 OXD327692:OXE327692 PGZ327692:PHA327692 PQV327692:PQW327692 QAR327692:QAS327692 QKN327692:QKO327692 QUJ327692:QUK327692 REF327692:REG327692 ROB327692:ROC327692 RXX327692:RXY327692 SHT327692:SHU327692 SRP327692:SRQ327692 TBL327692:TBM327692 TLH327692:TLI327692 TVD327692:TVE327692 UEZ327692:UFA327692 UOV327692:UOW327692 UYR327692:UYS327692 VIN327692:VIO327692 VSJ327692:VSK327692 WCF327692:WCG327692 WMB327692:WMC327692 WVX327692:WVY327692 P393228:Q393228 JL393228:JM393228 TH393228:TI393228 ADD393228:ADE393228 AMZ393228:ANA393228 AWV393228:AWW393228 BGR393228:BGS393228 BQN393228:BQO393228 CAJ393228:CAK393228 CKF393228:CKG393228 CUB393228:CUC393228 DDX393228:DDY393228 DNT393228:DNU393228 DXP393228:DXQ393228 EHL393228:EHM393228 ERH393228:ERI393228 FBD393228:FBE393228 FKZ393228:FLA393228 FUV393228:FUW393228 GER393228:GES393228 GON393228:GOO393228 GYJ393228:GYK393228 HIF393228:HIG393228 HSB393228:HSC393228 IBX393228:IBY393228 ILT393228:ILU393228 IVP393228:IVQ393228 JFL393228:JFM393228 JPH393228:JPI393228 JZD393228:JZE393228 KIZ393228:KJA393228 KSV393228:KSW393228 LCR393228:LCS393228 LMN393228:LMO393228 LWJ393228:LWK393228 MGF393228:MGG393228 MQB393228:MQC393228 MZX393228:MZY393228 NJT393228:NJU393228 NTP393228:NTQ393228 ODL393228:ODM393228 ONH393228:ONI393228 OXD393228:OXE393228 PGZ393228:PHA393228 PQV393228:PQW393228 QAR393228:QAS393228 QKN393228:QKO393228 QUJ393228:QUK393228 REF393228:REG393228 ROB393228:ROC393228 RXX393228:RXY393228 SHT393228:SHU393228 SRP393228:SRQ393228 TBL393228:TBM393228 TLH393228:TLI393228 TVD393228:TVE393228 UEZ393228:UFA393228 UOV393228:UOW393228 UYR393228:UYS393228 VIN393228:VIO393228 VSJ393228:VSK393228 WCF393228:WCG393228 WMB393228:WMC393228 WVX393228:WVY393228 P458764:Q458764 JL458764:JM458764 TH458764:TI458764 ADD458764:ADE458764 AMZ458764:ANA458764 AWV458764:AWW458764 BGR458764:BGS458764 BQN458764:BQO458764 CAJ458764:CAK458764 CKF458764:CKG458764 CUB458764:CUC458764 DDX458764:DDY458764 DNT458764:DNU458764 DXP458764:DXQ458764 EHL458764:EHM458764 ERH458764:ERI458764 FBD458764:FBE458764 FKZ458764:FLA458764 FUV458764:FUW458764 GER458764:GES458764 GON458764:GOO458764 GYJ458764:GYK458764 HIF458764:HIG458764 HSB458764:HSC458764 IBX458764:IBY458764 ILT458764:ILU458764 IVP458764:IVQ458764 JFL458764:JFM458764 JPH458764:JPI458764 JZD458764:JZE458764 KIZ458764:KJA458764 KSV458764:KSW458764 LCR458764:LCS458764 LMN458764:LMO458764 LWJ458764:LWK458764 MGF458764:MGG458764 MQB458764:MQC458764 MZX458764:MZY458764 NJT458764:NJU458764 NTP458764:NTQ458764 ODL458764:ODM458764 ONH458764:ONI458764 OXD458764:OXE458764 PGZ458764:PHA458764 PQV458764:PQW458764 QAR458764:QAS458764 QKN458764:QKO458764 QUJ458764:QUK458764 REF458764:REG458764 ROB458764:ROC458764 RXX458764:RXY458764 SHT458764:SHU458764 SRP458764:SRQ458764 TBL458764:TBM458764 TLH458764:TLI458764 TVD458764:TVE458764 UEZ458764:UFA458764 UOV458764:UOW458764 UYR458764:UYS458764 VIN458764:VIO458764 VSJ458764:VSK458764 WCF458764:WCG458764 WMB458764:WMC458764 WVX458764:WVY458764 P524300:Q524300 JL524300:JM524300 TH524300:TI524300 ADD524300:ADE524300 AMZ524300:ANA524300 AWV524300:AWW524300 BGR524300:BGS524300 BQN524300:BQO524300 CAJ524300:CAK524300 CKF524300:CKG524300 CUB524300:CUC524300 DDX524300:DDY524300 DNT524300:DNU524300 DXP524300:DXQ524300 EHL524300:EHM524300 ERH524300:ERI524300 FBD524300:FBE524300 FKZ524300:FLA524300 FUV524300:FUW524300 GER524300:GES524300 GON524300:GOO524300 GYJ524300:GYK524300 HIF524300:HIG524300 HSB524300:HSC524300 IBX524300:IBY524300 ILT524300:ILU524300 IVP524300:IVQ524300 JFL524300:JFM524300 JPH524300:JPI524300 JZD524300:JZE524300 KIZ524300:KJA524300 KSV524300:KSW524300 LCR524300:LCS524300 LMN524300:LMO524300 LWJ524300:LWK524300 MGF524300:MGG524300 MQB524300:MQC524300 MZX524300:MZY524300 NJT524300:NJU524300 NTP524300:NTQ524300 ODL524300:ODM524300 ONH524300:ONI524300 OXD524300:OXE524300 PGZ524300:PHA524300 PQV524300:PQW524300 QAR524300:QAS524300 QKN524300:QKO524300 QUJ524300:QUK524300 REF524300:REG524300 ROB524300:ROC524300 RXX524300:RXY524300 SHT524300:SHU524300 SRP524300:SRQ524300 TBL524300:TBM524300 TLH524300:TLI524300 TVD524300:TVE524300 UEZ524300:UFA524300 UOV524300:UOW524300 UYR524300:UYS524300 VIN524300:VIO524300 VSJ524300:VSK524300 WCF524300:WCG524300 WMB524300:WMC524300 WVX524300:WVY524300 P589836:Q589836 JL589836:JM589836 TH589836:TI589836 ADD589836:ADE589836 AMZ589836:ANA589836 AWV589836:AWW589836 BGR589836:BGS589836 BQN589836:BQO589836 CAJ589836:CAK589836 CKF589836:CKG589836 CUB589836:CUC589836 DDX589836:DDY589836 DNT589836:DNU589836 DXP589836:DXQ589836 EHL589836:EHM589836 ERH589836:ERI589836 FBD589836:FBE589836 FKZ589836:FLA589836 FUV589836:FUW589836 GER589836:GES589836 GON589836:GOO589836 GYJ589836:GYK589836 HIF589836:HIG589836 HSB589836:HSC589836 IBX589836:IBY589836 ILT589836:ILU589836 IVP589836:IVQ589836 JFL589836:JFM589836 JPH589836:JPI589836 JZD589836:JZE589836 KIZ589836:KJA589836 KSV589836:KSW589836 LCR589836:LCS589836 LMN589836:LMO589836 LWJ589836:LWK589836 MGF589836:MGG589836 MQB589836:MQC589836 MZX589836:MZY589836 NJT589836:NJU589836 NTP589836:NTQ589836 ODL589836:ODM589836 ONH589836:ONI589836 OXD589836:OXE589836 PGZ589836:PHA589836 PQV589836:PQW589836 QAR589836:QAS589836 QKN589836:QKO589836 QUJ589836:QUK589836 REF589836:REG589836 ROB589836:ROC589836 RXX589836:RXY589836 SHT589836:SHU589836 SRP589836:SRQ589836 TBL589836:TBM589836 TLH589836:TLI589836 TVD589836:TVE589836 UEZ589836:UFA589836 UOV589836:UOW589836 UYR589836:UYS589836 VIN589836:VIO589836 VSJ589836:VSK589836 WCF589836:WCG589836 WMB589836:WMC589836 WVX589836:WVY589836 P655372:Q655372 JL655372:JM655372 TH655372:TI655372 ADD655372:ADE655372 AMZ655372:ANA655372 AWV655372:AWW655372 BGR655372:BGS655372 BQN655372:BQO655372 CAJ655372:CAK655372 CKF655372:CKG655372 CUB655372:CUC655372 DDX655372:DDY655372 DNT655372:DNU655372 DXP655372:DXQ655372 EHL655372:EHM655372 ERH655372:ERI655372 FBD655372:FBE655372 FKZ655372:FLA655372 FUV655372:FUW655372 GER655372:GES655372 GON655372:GOO655372 GYJ655372:GYK655372 HIF655372:HIG655372 HSB655372:HSC655372 IBX655372:IBY655372 ILT655372:ILU655372 IVP655372:IVQ655372 JFL655372:JFM655372 JPH655372:JPI655372 JZD655372:JZE655372 KIZ655372:KJA655372 KSV655372:KSW655372 LCR655372:LCS655372 LMN655372:LMO655372 LWJ655372:LWK655372 MGF655372:MGG655372 MQB655372:MQC655372 MZX655372:MZY655372 NJT655372:NJU655372 NTP655372:NTQ655372 ODL655372:ODM655372 ONH655372:ONI655372 OXD655372:OXE655372 PGZ655372:PHA655372 PQV655372:PQW655372 QAR655372:QAS655372 QKN655372:QKO655372 QUJ655372:QUK655372 REF655372:REG655372 ROB655372:ROC655372 RXX655372:RXY655372 SHT655372:SHU655372 SRP655372:SRQ655372 TBL655372:TBM655372 TLH655372:TLI655372 TVD655372:TVE655372 UEZ655372:UFA655372 UOV655372:UOW655372 UYR655372:UYS655372 VIN655372:VIO655372 VSJ655372:VSK655372 WCF655372:WCG655372 WMB655372:WMC655372 WVX655372:WVY655372 P720908:Q720908 JL720908:JM720908 TH720908:TI720908 ADD720908:ADE720908 AMZ720908:ANA720908 AWV720908:AWW720908 BGR720908:BGS720908 BQN720908:BQO720908 CAJ720908:CAK720908 CKF720908:CKG720908 CUB720908:CUC720908 DDX720908:DDY720908 DNT720908:DNU720908 DXP720908:DXQ720908 EHL720908:EHM720908 ERH720908:ERI720908 FBD720908:FBE720908 FKZ720908:FLA720908 FUV720908:FUW720908 GER720908:GES720908 GON720908:GOO720908 GYJ720908:GYK720908 HIF720908:HIG720908 HSB720908:HSC720908 IBX720908:IBY720908 ILT720908:ILU720908 IVP720908:IVQ720908 JFL720908:JFM720908 JPH720908:JPI720908 JZD720908:JZE720908 KIZ720908:KJA720908 KSV720908:KSW720908 LCR720908:LCS720908 LMN720908:LMO720908 LWJ720908:LWK720908 MGF720908:MGG720908 MQB720908:MQC720908 MZX720908:MZY720908 NJT720908:NJU720908 NTP720908:NTQ720908 ODL720908:ODM720908 ONH720908:ONI720908 OXD720908:OXE720908 PGZ720908:PHA720908 PQV720908:PQW720908 QAR720908:QAS720908 QKN720908:QKO720908 QUJ720908:QUK720908 REF720908:REG720908 ROB720908:ROC720908 RXX720908:RXY720908 SHT720908:SHU720908 SRP720908:SRQ720908 TBL720908:TBM720908 TLH720908:TLI720908 TVD720908:TVE720908 UEZ720908:UFA720908 UOV720908:UOW720908 UYR720908:UYS720908 VIN720908:VIO720908 VSJ720908:VSK720908 WCF720908:WCG720908 WMB720908:WMC720908 WVX720908:WVY720908 P786444:Q786444 JL786444:JM786444 TH786444:TI786444 ADD786444:ADE786444 AMZ786444:ANA786444 AWV786444:AWW786444 BGR786444:BGS786444 BQN786444:BQO786444 CAJ786444:CAK786444 CKF786444:CKG786444 CUB786444:CUC786444 DDX786444:DDY786444 DNT786444:DNU786444 DXP786444:DXQ786444 EHL786444:EHM786444 ERH786444:ERI786444 FBD786444:FBE786444 FKZ786444:FLA786444 FUV786444:FUW786444 GER786444:GES786444 GON786444:GOO786444 GYJ786444:GYK786444 HIF786444:HIG786444 HSB786444:HSC786444 IBX786444:IBY786444 ILT786444:ILU786444 IVP786444:IVQ786444 JFL786444:JFM786444 JPH786444:JPI786444 JZD786444:JZE786444 KIZ786444:KJA786444 KSV786444:KSW786444 LCR786444:LCS786444 LMN786444:LMO786444 LWJ786444:LWK786444 MGF786444:MGG786444 MQB786444:MQC786444 MZX786444:MZY786444 NJT786444:NJU786444 NTP786444:NTQ786444 ODL786444:ODM786444 ONH786444:ONI786444 OXD786444:OXE786444 PGZ786444:PHA786444 PQV786444:PQW786444 QAR786444:QAS786444 QKN786444:QKO786444 QUJ786444:QUK786444 REF786444:REG786444 ROB786444:ROC786444 RXX786444:RXY786444 SHT786444:SHU786444 SRP786444:SRQ786444 TBL786444:TBM786444 TLH786444:TLI786444 TVD786444:TVE786444 UEZ786444:UFA786444 UOV786444:UOW786444 UYR786444:UYS786444 VIN786444:VIO786444 VSJ786444:VSK786444 WCF786444:WCG786444 WMB786444:WMC786444 WVX786444:WVY786444 P851980:Q851980 JL851980:JM851980 TH851980:TI851980 ADD851980:ADE851980 AMZ851980:ANA851980 AWV851980:AWW851980 BGR851980:BGS851980 BQN851980:BQO851980 CAJ851980:CAK851980 CKF851980:CKG851980 CUB851980:CUC851980 DDX851980:DDY851980 DNT851980:DNU851980 DXP851980:DXQ851980 EHL851980:EHM851980 ERH851980:ERI851980 FBD851980:FBE851980 FKZ851980:FLA851980 FUV851980:FUW851980 GER851980:GES851980 GON851980:GOO851980 GYJ851980:GYK851980 HIF851980:HIG851980 HSB851980:HSC851980 IBX851980:IBY851980 ILT851980:ILU851980 IVP851980:IVQ851980 JFL851980:JFM851980 JPH851980:JPI851980 JZD851980:JZE851980 KIZ851980:KJA851980 KSV851980:KSW851980 LCR851980:LCS851980 LMN851980:LMO851980 LWJ851980:LWK851980 MGF851980:MGG851980 MQB851980:MQC851980 MZX851980:MZY851980 NJT851980:NJU851980 NTP851980:NTQ851980 ODL851980:ODM851980 ONH851980:ONI851980 OXD851980:OXE851980 PGZ851980:PHA851980 PQV851980:PQW851980 QAR851980:QAS851980 QKN851980:QKO851980 QUJ851980:QUK851980 REF851980:REG851980 ROB851980:ROC851980 RXX851980:RXY851980 SHT851980:SHU851980 SRP851980:SRQ851980 TBL851980:TBM851980 TLH851980:TLI851980 TVD851980:TVE851980 UEZ851980:UFA851980 UOV851980:UOW851980 UYR851980:UYS851980 VIN851980:VIO851980 VSJ851980:VSK851980 WCF851980:WCG851980 WMB851980:WMC851980 WVX851980:WVY851980 P917516:Q917516 JL917516:JM917516 TH917516:TI917516 ADD917516:ADE917516 AMZ917516:ANA917516 AWV917516:AWW917516 BGR917516:BGS917516 BQN917516:BQO917516 CAJ917516:CAK917516 CKF917516:CKG917516 CUB917516:CUC917516 DDX917516:DDY917516 DNT917516:DNU917516 DXP917516:DXQ917516 EHL917516:EHM917516 ERH917516:ERI917516 FBD917516:FBE917516 FKZ917516:FLA917516 FUV917516:FUW917516 GER917516:GES917516 GON917516:GOO917516 GYJ917516:GYK917516 HIF917516:HIG917516 HSB917516:HSC917516 IBX917516:IBY917516 ILT917516:ILU917516 IVP917516:IVQ917516 JFL917516:JFM917516 JPH917516:JPI917516 JZD917516:JZE917516 KIZ917516:KJA917516 KSV917516:KSW917516 LCR917516:LCS917516 LMN917516:LMO917516 LWJ917516:LWK917516 MGF917516:MGG917516 MQB917516:MQC917516 MZX917516:MZY917516 NJT917516:NJU917516 NTP917516:NTQ917516 ODL917516:ODM917516 ONH917516:ONI917516 OXD917516:OXE917516 PGZ917516:PHA917516 PQV917516:PQW917516 QAR917516:QAS917516 QKN917516:QKO917516 QUJ917516:QUK917516 REF917516:REG917516 ROB917516:ROC917516 RXX917516:RXY917516 SHT917516:SHU917516 SRP917516:SRQ917516 TBL917516:TBM917516 TLH917516:TLI917516 TVD917516:TVE917516 UEZ917516:UFA917516 UOV917516:UOW917516 UYR917516:UYS917516 VIN917516:VIO917516 VSJ917516:VSK917516 WCF917516:WCG917516 WMB917516:WMC917516 WVX917516:WVY917516 P983052:Q983052 JL983052:JM983052 TH983052:TI983052 ADD983052:ADE983052 AMZ983052:ANA983052 AWV983052:AWW983052 BGR983052:BGS983052 BQN983052:BQO983052 CAJ983052:CAK983052 CKF983052:CKG983052 CUB983052:CUC983052 DDX983052:DDY983052 DNT983052:DNU983052 DXP983052:DXQ983052 EHL983052:EHM983052 ERH983052:ERI983052 FBD983052:FBE983052 FKZ983052:FLA983052 FUV983052:FUW983052 GER983052:GES983052 GON983052:GOO983052 GYJ983052:GYK983052 HIF983052:HIG983052 HSB983052:HSC983052 IBX983052:IBY983052 ILT983052:ILU983052 IVP983052:IVQ983052 JFL983052:JFM983052 JPH983052:JPI983052 JZD983052:JZE983052 KIZ983052:KJA983052 KSV983052:KSW983052 LCR983052:LCS983052 LMN983052:LMO983052 LWJ983052:LWK983052 MGF983052:MGG983052 MQB983052:MQC983052 MZX983052:MZY983052 NJT983052:NJU983052 NTP983052:NTQ983052 ODL983052:ODM983052 ONH983052:ONI983052 OXD983052:OXE983052 PGZ983052:PHA983052 PQV983052:PQW983052 QAR983052:QAS983052 QKN983052:QKO983052 QUJ983052:QUK983052 REF983052:REG983052 ROB983052:ROC983052 RXX983052:RXY983052 SHT983052:SHU983052 SRP983052:SRQ983052 TBL983052:TBM983052 TLH983052:TLI983052 TVD983052:TVE983052 UEZ983052:UFA983052 UOV983052:UOW983052 UYR983052:UYS983052 VIN983052:VIO983052 VSJ983052:VSK983052 WCF983052:WCG983052 WMB983052:WMC983052 WVX983052:WVY983052">
      <formula1>3</formula1>
      <formula2>36</formula2>
    </dataValidation>
    <dataValidation type="custom" allowBlank="1" showInputMessage="1" showErrorMessage="1" promptTitle="ご確認ください" prompt="「無利子分」の入力は、借入金算出内訳で無利子分の借入金を算出した場合に限ります。" sqref="P10:Q10 JL10:JM10 TH10:TI10 ADD10:ADE10 AMZ10:ANA10 AWV10:AWW10 BGR10:BGS10 BQN10:BQO10 CAJ10:CAK10 CKF10:CKG10 CUB10:CUC10 DDX10:DDY10 DNT10:DNU10 DXP10:DXQ10 EHL10:EHM10 ERH10:ERI10 FBD10:FBE10 FKZ10:FLA10 FUV10:FUW10 GER10:GES10 GON10:GOO10 GYJ10:GYK10 HIF10:HIG10 HSB10:HSC10 IBX10:IBY10 ILT10:ILU10 IVP10:IVQ10 JFL10:JFM10 JPH10:JPI10 JZD10:JZE10 KIZ10:KJA10 KSV10:KSW10 LCR10:LCS10 LMN10:LMO10 LWJ10:LWK10 MGF10:MGG10 MQB10:MQC10 MZX10:MZY10 NJT10:NJU10 NTP10:NTQ10 ODL10:ODM10 ONH10:ONI10 OXD10:OXE10 PGZ10:PHA10 PQV10:PQW10 QAR10:QAS10 QKN10:QKO10 QUJ10:QUK10 REF10:REG10 ROB10:ROC10 RXX10:RXY10 SHT10:SHU10 SRP10:SRQ10 TBL10:TBM10 TLH10:TLI10 TVD10:TVE10 UEZ10:UFA10 UOV10:UOW10 UYR10:UYS10 VIN10:VIO10 VSJ10:VSK10 WCF10:WCG10 WMB10:WMC10 WVX10:WVY10 P65546:Q65546 JL65546:JM65546 TH65546:TI65546 ADD65546:ADE65546 AMZ65546:ANA65546 AWV65546:AWW65546 BGR65546:BGS65546 BQN65546:BQO65546 CAJ65546:CAK65546 CKF65546:CKG65546 CUB65546:CUC65546 DDX65546:DDY65546 DNT65546:DNU65546 DXP65546:DXQ65546 EHL65546:EHM65546 ERH65546:ERI65546 FBD65546:FBE65546 FKZ65546:FLA65546 FUV65546:FUW65546 GER65546:GES65546 GON65546:GOO65546 GYJ65546:GYK65546 HIF65546:HIG65546 HSB65546:HSC65546 IBX65546:IBY65546 ILT65546:ILU65546 IVP65546:IVQ65546 JFL65546:JFM65546 JPH65546:JPI65546 JZD65546:JZE65546 KIZ65546:KJA65546 KSV65546:KSW65546 LCR65546:LCS65546 LMN65546:LMO65546 LWJ65546:LWK65546 MGF65546:MGG65546 MQB65546:MQC65546 MZX65546:MZY65546 NJT65546:NJU65546 NTP65546:NTQ65546 ODL65546:ODM65546 ONH65546:ONI65546 OXD65546:OXE65546 PGZ65546:PHA65546 PQV65546:PQW65546 QAR65546:QAS65546 QKN65546:QKO65546 QUJ65546:QUK65546 REF65546:REG65546 ROB65546:ROC65546 RXX65546:RXY65546 SHT65546:SHU65546 SRP65546:SRQ65546 TBL65546:TBM65546 TLH65546:TLI65546 TVD65546:TVE65546 UEZ65546:UFA65546 UOV65546:UOW65546 UYR65546:UYS65546 VIN65546:VIO65546 VSJ65546:VSK65546 WCF65546:WCG65546 WMB65546:WMC65546 WVX65546:WVY65546 P131082:Q131082 JL131082:JM131082 TH131082:TI131082 ADD131082:ADE131082 AMZ131082:ANA131082 AWV131082:AWW131082 BGR131082:BGS131082 BQN131082:BQO131082 CAJ131082:CAK131082 CKF131082:CKG131082 CUB131082:CUC131082 DDX131082:DDY131082 DNT131082:DNU131082 DXP131082:DXQ131082 EHL131082:EHM131082 ERH131082:ERI131082 FBD131082:FBE131082 FKZ131082:FLA131082 FUV131082:FUW131082 GER131082:GES131082 GON131082:GOO131082 GYJ131082:GYK131082 HIF131082:HIG131082 HSB131082:HSC131082 IBX131082:IBY131082 ILT131082:ILU131082 IVP131082:IVQ131082 JFL131082:JFM131082 JPH131082:JPI131082 JZD131082:JZE131082 KIZ131082:KJA131082 KSV131082:KSW131082 LCR131082:LCS131082 LMN131082:LMO131082 LWJ131082:LWK131082 MGF131082:MGG131082 MQB131082:MQC131082 MZX131082:MZY131082 NJT131082:NJU131082 NTP131082:NTQ131082 ODL131082:ODM131082 ONH131082:ONI131082 OXD131082:OXE131082 PGZ131082:PHA131082 PQV131082:PQW131082 QAR131082:QAS131082 QKN131082:QKO131082 QUJ131082:QUK131082 REF131082:REG131082 ROB131082:ROC131082 RXX131082:RXY131082 SHT131082:SHU131082 SRP131082:SRQ131082 TBL131082:TBM131082 TLH131082:TLI131082 TVD131082:TVE131082 UEZ131082:UFA131082 UOV131082:UOW131082 UYR131082:UYS131082 VIN131082:VIO131082 VSJ131082:VSK131082 WCF131082:WCG131082 WMB131082:WMC131082 WVX131082:WVY131082 P196618:Q196618 JL196618:JM196618 TH196618:TI196618 ADD196618:ADE196618 AMZ196618:ANA196618 AWV196618:AWW196618 BGR196618:BGS196618 BQN196618:BQO196618 CAJ196618:CAK196618 CKF196618:CKG196618 CUB196618:CUC196618 DDX196618:DDY196618 DNT196618:DNU196618 DXP196618:DXQ196618 EHL196618:EHM196618 ERH196618:ERI196618 FBD196618:FBE196618 FKZ196618:FLA196618 FUV196618:FUW196618 GER196618:GES196618 GON196618:GOO196618 GYJ196618:GYK196618 HIF196618:HIG196618 HSB196618:HSC196618 IBX196618:IBY196618 ILT196618:ILU196618 IVP196618:IVQ196618 JFL196618:JFM196618 JPH196618:JPI196618 JZD196618:JZE196618 KIZ196618:KJA196618 KSV196618:KSW196618 LCR196618:LCS196618 LMN196618:LMO196618 LWJ196618:LWK196618 MGF196618:MGG196618 MQB196618:MQC196618 MZX196618:MZY196618 NJT196618:NJU196618 NTP196618:NTQ196618 ODL196618:ODM196618 ONH196618:ONI196618 OXD196618:OXE196618 PGZ196618:PHA196618 PQV196618:PQW196618 QAR196618:QAS196618 QKN196618:QKO196618 QUJ196618:QUK196618 REF196618:REG196618 ROB196618:ROC196618 RXX196618:RXY196618 SHT196618:SHU196618 SRP196618:SRQ196618 TBL196618:TBM196618 TLH196618:TLI196618 TVD196618:TVE196618 UEZ196618:UFA196618 UOV196618:UOW196618 UYR196618:UYS196618 VIN196618:VIO196618 VSJ196618:VSK196618 WCF196618:WCG196618 WMB196618:WMC196618 WVX196618:WVY196618 P262154:Q262154 JL262154:JM262154 TH262154:TI262154 ADD262154:ADE262154 AMZ262154:ANA262154 AWV262154:AWW262154 BGR262154:BGS262154 BQN262154:BQO262154 CAJ262154:CAK262154 CKF262154:CKG262154 CUB262154:CUC262154 DDX262154:DDY262154 DNT262154:DNU262154 DXP262154:DXQ262154 EHL262154:EHM262154 ERH262154:ERI262154 FBD262154:FBE262154 FKZ262154:FLA262154 FUV262154:FUW262154 GER262154:GES262154 GON262154:GOO262154 GYJ262154:GYK262154 HIF262154:HIG262154 HSB262154:HSC262154 IBX262154:IBY262154 ILT262154:ILU262154 IVP262154:IVQ262154 JFL262154:JFM262154 JPH262154:JPI262154 JZD262154:JZE262154 KIZ262154:KJA262154 KSV262154:KSW262154 LCR262154:LCS262154 LMN262154:LMO262154 LWJ262154:LWK262154 MGF262154:MGG262154 MQB262154:MQC262154 MZX262154:MZY262154 NJT262154:NJU262154 NTP262154:NTQ262154 ODL262154:ODM262154 ONH262154:ONI262154 OXD262154:OXE262154 PGZ262154:PHA262154 PQV262154:PQW262154 QAR262154:QAS262154 QKN262154:QKO262154 QUJ262154:QUK262154 REF262154:REG262154 ROB262154:ROC262154 RXX262154:RXY262154 SHT262154:SHU262154 SRP262154:SRQ262154 TBL262154:TBM262154 TLH262154:TLI262154 TVD262154:TVE262154 UEZ262154:UFA262154 UOV262154:UOW262154 UYR262154:UYS262154 VIN262154:VIO262154 VSJ262154:VSK262154 WCF262154:WCG262154 WMB262154:WMC262154 WVX262154:WVY262154 P327690:Q327690 JL327690:JM327690 TH327690:TI327690 ADD327690:ADE327690 AMZ327690:ANA327690 AWV327690:AWW327690 BGR327690:BGS327690 BQN327690:BQO327690 CAJ327690:CAK327690 CKF327690:CKG327690 CUB327690:CUC327690 DDX327690:DDY327690 DNT327690:DNU327690 DXP327690:DXQ327690 EHL327690:EHM327690 ERH327690:ERI327690 FBD327690:FBE327690 FKZ327690:FLA327690 FUV327690:FUW327690 GER327690:GES327690 GON327690:GOO327690 GYJ327690:GYK327690 HIF327690:HIG327690 HSB327690:HSC327690 IBX327690:IBY327690 ILT327690:ILU327690 IVP327690:IVQ327690 JFL327690:JFM327690 JPH327690:JPI327690 JZD327690:JZE327690 KIZ327690:KJA327690 KSV327690:KSW327690 LCR327690:LCS327690 LMN327690:LMO327690 LWJ327690:LWK327690 MGF327690:MGG327690 MQB327690:MQC327690 MZX327690:MZY327690 NJT327690:NJU327690 NTP327690:NTQ327690 ODL327690:ODM327690 ONH327690:ONI327690 OXD327690:OXE327690 PGZ327690:PHA327690 PQV327690:PQW327690 QAR327690:QAS327690 QKN327690:QKO327690 QUJ327690:QUK327690 REF327690:REG327690 ROB327690:ROC327690 RXX327690:RXY327690 SHT327690:SHU327690 SRP327690:SRQ327690 TBL327690:TBM327690 TLH327690:TLI327690 TVD327690:TVE327690 UEZ327690:UFA327690 UOV327690:UOW327690 UYR327690:UYS327690 VIN327690:VIO327690 VSJ327690:VSK327690 WCF327690:WCG327690 WMB327690:WMC327690 WVX327690:WVY327690 P393226:Q393226 JL393226:JM393226 TH393226:TI393226 ADD393226:ADE393226 AMZ393226:ANA393226 AWV393226:AWW393226 BGR393226:BGS393226 BQN393226:BQO393226 CAJ393226:CAK393226 CKF393226:CKG393226 CUB393226:CUC393226 DDX393226:DDY393226 DNT393226:DNU393226 DXP393226:DXQ393226 EHL393226:EHM393226 ERH393226:ERI393226 FBD393226:FBE393226 FKZ393226:FLA393226 FUV393226:FUW393226 GER393226:GES393226 GON393226:GOO393226 GYJ393226:GYK393226 HIF393226:HIG393226 HSB393226:HSC393226 IBX393226:IBY393226 ILT393226:ILU393226 IVP393226:IVQ393226 JFL393226:JFM393226 JPH393226:JPI393226 JZD393226:JZE393226 KIZ393226:KJA393226 KSV393226:KSW393226 LCR393226:LCS393226 LMN393226:LMO393226 LWJ393226:LWK393226 MGF393226:MGG393226 MQB393226:MQC393226 MZX393226:MZY393226 NJT393226:NJU393226 NTP393226:NTQ393226 ODL393226:ODM393226 ONH393226:ONI393226 OXD393226:OXE393226 PGZ393226:PHA393226 PQV393226:PQW393226 QAR393226:QAS393226 QKN393226:QKO393226 QUJ393226:QUK393226 REF393226:REG393226 ROB393226:ROC393226 RXX393226:RXY393226 SHT393226:SHU393226 SRP393226:SRQ393226 TBL393226:TBM393226 TLH393226:TLI393226 TVD393226:TVE393226 UEZ393226:UFA393226 UOV393226:UOW393226 UYR393226:UYS393226 VIN393226:VIO393226 VSJ393226:VSK393226 WCF393226:WCG393226 WMB393226:WMC393226 WVX393226:WVY393226 P458762:Q458762 JL458762:JM458762 TH458762:TI458762 ADD458762:ADE458762 AMZ458762:ANA458762 AWV458762:AWW458762 BGR458762:BGS458762 BQN458762:BQO458762 CAJ458762:CAK458762 CKF458762:CKG458762 CUB458762:CUC458762 DDX458762:DDY458762 DNT458762:DNU458762 DXP458762:DXQ458762 EHL458762:EHM458762 ERH458762:ERI458762 FBD458762:FBE458762 FKZ458762:FLA458762 FUV458762:FUW458762 GER458762:GES458762 GON458762:GOO458762 GYJ458762:GYK458762 HIF458762:HIG458762 HSB458762:HSC458762 IBX458762:IBY458762 ILT458762:ILU458762 IVP458762:IVQ458762 JFL458762:JFM458762 JPH458762:JPI458762 JZD458762:JZE458762 KIZ458762:KJA458762 KSV458762:KSW458762 LCR458762:LCS458762 LMN458762:LMO458762 LWJ458762:LWK458762 MGF458762:MGG458762 MQB458762:MQC458762 MZX458762:MZY458762 NJT458762:NJU458762 NTP458762:NTQ458762 ODL458762:ODM458762 ONH458762:ONI458762 OXD458762:OXE458762 PGZ458762:PHA458762 PQV458762:PQW458762 QAR458762:QAS458762 QKN458762:QKO458762 QUJ458762:QUK458762 REF458762:REG458762 ROB458762:ROC458762 RXX458762:RXY458762 SHT458762:SHU458762 SRP458762:SRQ458762 TBL458762:TBM458762 TLH458762:TLI458762 TVD458762:TVE458762 UEZ458762:UFA458762 UOV458762:UOW458762 UYR458762:UYS458762 VIN458762:VIO458762 VSJ458762:VSK458762 WCF458762:WCG458762 WMB458762:WMC458762 WVX458762:WVY458762 P524298:Q524298 JL524298:JM524298 TH524298:TI524298 ADD524298:ADE524298 AMZ524298:ANA524298 AWV524298:AWW524298 BGR524298:BGS524298 BQN524298:BQO524298 CAJ524298:CAK524298 CKF524298:CKG524298 CUB524298:CUC524298 DDX524298:DDY524298 DNT524298:DNU524298 DXP524298:DXQ524298 EHL524298:EHM524298 ERH524298:ERI524298 FBD524298:FBE524298 FKZ524298:FLA524298 FUV524298:FUW524298 GER524298:GES524298 GON524298:GOO524298 GYJ524298:GYK524298 HIF524298:HIG524298 HSB524298:HSC524298 IBX524298:IBY524298 ILT524298:ILU524298 IVP524298:IVQ524298 JFL524298:JFM524298 JPH524298:JPI524298 JZD524298:JZE524298 KIZ524298:KJA524298 KSV524298:KSW524298 LCR524298:LCS524298 LMN524298:LMO524298 LWJ524298:LWK524298 MGF524298:MGG524298 MQB524298:MQC524298 MZX524298:MZY524298 NJT524298:NJU524298 NTP524298:NTQ524298 ODL524298:ODM524298 ONH524298:ONI524298 OXD524298:OXE524298 PGZ524298:PHA524298 PQV524298:PQW524298 QAR524298:QAS524298 QKN524298:QKO524298 QUJ524298:QUK524298 REF524298:REG524298 ROB524298:ROC524298 RXX524298:RXY524298 SHT524298:SHU524298 SRP524298:SRQ524298 TBL524298:TBM524298 TLH524298:TLI524298 TVD524298:TVE524298 UEZ524298:UFA524298 UOV524298:UOW524298 UYR524298:UYS524298 VIN524298:VIO524298 VSJ524298:VSK524298 WCF524298:WCG524298 WMB524298:WMC524298 WVX524298:WVY524298 P589834:Q589834 JL589834:JM589834 TH589834:TI589834 ADD589834:ADE589834 AMZ589834:ANA589834 AWV589834:AWW589834 BGR589834:BGS589834 BQN589834:BQO589834 CAJ589834:CAK589834 CKF589834:CKG589834 CUB589834:CUC589834 DDX589834:DDY589834 DNT589834:DNU589834 DXP589834:DXQ589834 EHL589834:EHM589834 ERH589834:ERI589834 FBD589834:FBE589834 FKZ589834:FLA589834 FUV589834:FUW589834 GER589834:GES589834 GON589834:GOO589834 GYJ589834:GYK589834 HIF589834:HIG589834 HSB589834:HSC589834 IBX589834:IBY589834 ILT589834:ILU589834 IVP589834:IVQ589834 JFL589834:JFM589834 JPH589834:JPI589834 JZD589834:JZE589834 KIZ589834:KJA589834 KSV589834:KSW589834 LCR589834:LCS589834 LMN589834:LMO589834 LWJ589834:LWK589834 MGF589834:MGG589834 MQB589834:MQC589834 MZX589834:MZY589834 NJT589834:NJU589834 NTP589834:NTQ589834 ODL589834:ODM589834 ONH589834:ONI589834 OXD589834:OXE589834 PGZ589834:PHA589834 PQV589834:PQW589834 QAR589834:QAS589834 QKN589834:QKO589834 QUJ589834:QUK589834 REF589834:REG589834 ROB589834:ROC589834 RXX589834:RXY589834 SHT589834:SHU589834 SRP589834:SRQ589834 TBL589834:TBM589834 TLH589834:TLI589834 TVD589834:TVE589834 UEZ589834:UFA589834 UOV589834:UOW589834 UYR589834:UYS589834 VIN589834:VIO589834 VSJ589834:VSK589834 WCF589834:WCG589834 WMB589834:WMC589834 WVX589834:WVY589834 P655370:Q655370 JL655370:JM655370 TH655370:TI655370 ADD655370:ADE655370 AMZ655370:ANA655370 AWV655370:AWW655370 BGR655370:BGS655370 BQN655370:BQO655370 CAJ655370:CAK655370 CKF655370:CKG655370 CUB655370:CUC655370 DDX655370:DDY655370 DNT655370:DNU655370 DXP655370:DXQ655370 EHL655370:EHM655370 ERH655370:ERI655370 FBD655370:FBE655370 FKZ655370:FLA655370 FUV655370:FUW655370 GER655370:GES655370 GON655370:GOO655370 GYJ655370:GYK655370 HIF655370:HIG655370 HSB655370:HSC655370 IBX655370:IBY655370 ILT655370:ILU655370 IVP655370:IVQ655370 JFL655370:JFM655370 JPH655370:JPI655370 JZD655370:JZE655370 KIZ655370:KJA655370 KSV655370:KSW655370 LCR655370:LCS655370 LMN655370:LMO655370 LWJ655370:LWK655370 MGF655370:MGG655370 MQB655370:MQC655370 MZX655370:MZY655370 NJT655370:NJU655370 NTP655370:NTQ655370 ODL655370:ODM655370 ONH655370:ONI655370 OXD655370:OXE655370 PGZ655370:PHA655370 PQV655370:PQW655370 QAR655370:QAS655370 QKN655370:QKO655370 QUJ655370:QUK655370 REF655370:REG655370 ROB655370:ROC655370 RXX655370:RXY655370 SHT655370:SHU655370 SRP655370:SRQ655370 TBL655370:TBM655370 TLH655370:TLI655370 TVD655370:TVE655370 UEZ655370:UFA655370 UOV655370:UOW655370 UYR655370:UYS655370 VIN655370:VIO655370 VSJ655370:VSK655370 WCF655370:WCG655370 WMB655370:WMC655370 WVX655370:WVY655370 P720906:Q720906 JL720906:JM720906 TH720906:TI720906 ADD720906:ADE720906 AMZ720906:ANA720906 AWV720906:AWW720906 BGR720906:BGS720906 BQN720906:BQO720906 CAJ720906:CAK720906 CKF720906:CKG720906 CUB720906:CUC720906 DDX720906:DDY720906 DNT720906:DNU720906 DXP720906:DXQ720906 EHL720906:EHM720906 ERH720906:ERI720906 FBD720906:FBE720906 FKZ720906:FLA720906 FUV720906:FUW720906 GER720906:GES720906 GON720906:GOO720906 GYJ720906:GYK720906 HIF720906:HIG720906 HSB720906:HSC720906 IBX720906:IBY720906 ILT720906:ILU720906 IVP720906:IVQ720906 JFL720906:JFM720906 JPH720906:JPI720906 JZD720906:JZE720906 KIZ720906:KJA720906 KSV720906:KSW720906 LCR720906:LCS720906 LMN720906:LMO720906 LWJ720906:LWK720906 MGF720906:MGG720906 MQB720906:MQC720906 MZX720906:MZY720906 NJT720906:NJU720906 NTP720906:NTQ720906 ODL720906:ODM720906 ONH720906:ONI720906 OXD720906:OXE720906 PGZ720906:PHA720906 PQV720906:PQW720906 QAR720906:QAS720906 QKN720906:QKO720906 QUJ720906:QUK720906 REF720906:REG720906 ROB720906:ROC720906 RXX720906:RXY720906 SHT720906:SHU720906 SRP720906:SRQ720906 TBL720906:TBM720906 TLH720906:TLI720906 TVD720906:TVE720906 UEZ720906:UFA720906 UOV720906:UOW720906 UYR720906:UYS720906 VIN720906:VIO720906 VSJ720906:VSK720906 WCF720906:WCG720906 WMB720906:WMC720906 WVX720906:WVY720906 P786442:Q786442 JL786442:JM786442 TH786442:TI786442 ADD786442:ADE786442 AMZ786442:ANA786442 AWV786442:AWW786442 BGR786442:BGS786442 BQN786442:BQO786442 CAJ786442:CAK786442 CKF786442:CKG786442 CUB786442:CUC786442 DDX786442:DDY786442 DNT786442:DNU786442 DXP786442:DXQ786442 EHL786442:EHM786442 ERH786442:ERI786442 FBD786442:FBE786442 FKZ786442:FLA786442 FUV786442:FUW786442 GER786442:GES786442 GON786442:GOO786442 GYJ786442:GYK786442 HIF786442:HIG786442 HSB786442:HSC786442 IBX786442:IBY786442 ILT786442:ILU786442 IVP786442:IVQ786442 JFL786442:JFM786442 JPH786442:JPI786442 JZD786442:JZE786442 KIZ786442:KJA786442 KSV786442:KSW786442 LCR786442:LCS786442 LMN786442:LMO786442 LWJ786442:LWK786442 MGF786442:MGG786442 MQB786442:MQC786442 MZX786442:MZY786442 NJT786442:NJU786442 NTP786442:NTQ786442 ODL786442:ODM786442 ONH786442:ONI786442 OXD786442:OXE786442 PGZ786442:PHA786442 PQV786442:PQW786442 QAR786442:QAS786442 QKN786442:QKO786442 QUJ786442:QUK786442 REF786442:REG786442 ROB786442:ROC786442 RXX786442:RXY786442 SHT786442:SHU786442 SRP786442:SRQ786442 TBL786442:TBM786442 TLH786442:TLI786442 TVD786442:TVE786442 UEZ786442:UFA786442 UOV786442:UOW786442 UYR786442:UYS786442 VIN786442:VIO786442 VSJ786442:VSK786442 WCF786442:WCG786442 WMB786442:WMC786442 WVX786442:WVY786442 P851978:Q851978 JL851978:JM851978 TH851978:TI851978 ADD851978:ADE851978 AMZ851978:ANA851978 AWV851978:AWW851978 BGR851978:BGS851978 BQN851978:BQO851978 CAJ851978:CAK851978 CKF851978:CKG851978 CUB851978:CUC851978 DDX851978:DDY851978 DNT851978:DNU851978 DXP851978:DXQ851978 EHL851978:EHM851978 ERH851978:ERI851978 FBD851978:FBE851978 FKZ851978:FLA851978 FUV851978:FUW851978 GER851978:GES851978 GON851978:GOO851978 GYJ851978:GYK851978 HIF851978:HIG851978 HSB851978:HSC851978 IBX851978:IBY851978 ILT851978:ILU851978 IVP851978:IVQ851978 JFL851978:JFM851978 JPH851978:JPI851978 JZD851978:JZE851978 KIZ851978:KJA851978 KSV851978:KSW851978 LCR851978:LCS851978 LMN851978:LMO851978 LWJ851978:LWK851978 MGF851978:MGG851978 MQB851978:MQC851978 MZX851978:MZY851978 NJT851978:NJU851978 NTP851978:NTQ851978 ODL851978:ODM851978 ONH851978:ONI851978 OXD851978:OXE851978 PGZ851978:PHA851978 PQV851978:PQW851978 QAR851978:QAS851978 QKN851978:QKO851978 QUJ851978:QUK851978 REF851978:REG851978 ROB851978:ROC851978 RXX851978:RXY851978 SHT851978:SHU851978 SRP851978:SRQ851978 TBL851978:TBM851978 TLH851978:TLI851978 TVD851978:TVE851978 UEZ851978:UFA851978 UOV851978:UOW851978 UYR851978:UYS851978 VIN851978:VIO851978 VSJ851978:VSK851978 WCF851978:WCG851978 WMB851978:WMC851978 WVX851978:WVY851978 P917514:Q917514 JL917514:JM917514 TH917514:TI917514 ADD917514:ADE917514 AMZ917514:ANA917514 AWV917514:AWW917514 BGR917514:BGS917514 BQN917514:BQO917514 CAJ917514:CAK917514 CKF917514:CKG917514 CUB917514:CUC917514 DDX917514:DDY917514 DNT917514:DNU917514 DXP917514:DXQ917514 EHL917514:EHM917514 ERH917514:ERI917514 FBD917514:FBE917514 FKZ917514:FLA917514 FUV917514:FUW917514 GER917514:GES917514 GON917514:GOO917514 GYJ917514:GYK917514 HIF917514:HIG917514 HSB917514:HSC917514 IBX917514:IBY917514 ILT917514:ILU917514 IVP917514:IVQ917514 JFL917514:JFM917514 JPH917514:JPI917514 JZD917514:JZE917514 KIZ917514:KJA917514 KSV917514:KSW917514 LCR917514:LCS917514 LMN917514:LMO917514 LWJ917514:LWK917514 MGF917514:MGG917514 MQB917514:MQC917514 MZX917514:MZY917514 NJT917514:NJU917514 NTP917514:NTQ917514 ODL917514:ODM917514 ONH917514:ONI917514 OXD917514:OXE917514 PGZ917514:PHA917514 PQV917514:PQW917514 QAR917514:QAS917514 QKN917514:QKO917514 QUJ917514:QUK917514 REF917514:REG917514 ROB917514:ROC917514 RXX917514:RXY917514 SHT917514:SHU917514 SRP917514:SRQ917514 TBL917514:TBM917514 TLH917514:TLI917514 TVD917514:TVE917514 UEZ917514:UFA917514 UOV917514:UOW917514 UYR917514:UYS917514 VIN917514:VIO917514 VSJ917514:VSK917514 WCF917514:WCG917514 WMB917514:WMC917514 WVX917514:WVY917514 P983050:Q983050 JL983050:JM983050 TH983050:TI983050 ADD983050:ADE983050 AMZ983050:ANA983050 AWV983050:AWW983050 BGR983050:BGS983050 BQN983050:BQO983050 CAJ983050:CAK983050 CKF983050:CKG983050 CUB983050:CUC983050 DDX983050:DDY983050 DNT983050:DNU983050 DXP983050:DXQ983050 EHL983050:EHM983050 ERH983050:ERI983050 FBD983050:FBE983050 FKZ983050:FLA983050 FUV983050:FUW983050 GER983050:GES983050 GON983050:GOO983050 GYJ983050:GYK983050 HIF983050:HIG983050 HSB983050:HSC983050 IBX983050:IBY983050 ILT983050:ILU983050 IVP983050:IVQ983050 JFL983050:JFM983050 JPH983050:JPI983050 JZD983050:JZE983050 KIZ983050:KJA983050 KSV983050:KSW983050 LCR983050:LCS983050 LMN983050:LMO983050 LWJ983050:LWK983050 MGF983050:MGG983050 MQB983050:MQC983050 MZX983050:MZY983050 NJT983050:NJU983050 NTP983050:NTQ983050 ODL983050:ODM983050 ONH983050:ONI983050 OXD983050:OXE983050 PGZ983050:PHA983050 PQV983050:PQW983050 QAR983050:QAS983050 QKN983050:QKO983050 QUJ983050:QUK983050 REF983050:REG983050 ROB983050:ROC983050 RXX983050:RXY983050 SHT983050:SHU983050 SRP983050:SRQ983050 TBL983050:TBM983050 TLH983050:TLI983050 TVD983050:TVE983050 UEZ983050:UFA983050 UOV983050:UOW983050 UYR983050:UYS983050 VIN983050:VIO983050 VSJ983050:VSK983050 WCF983050:WCG983050 WMB983050:WMC983050 WVX983050:WVY983050">
      <formula1>P10&lt;=P8</formula1>
    </dataValidation>
  </dataValidations>
  <printOptions horizontalCentered="1"/>
  <pageMargins left="0.59055118110236227" right="0.59055118110236227" top="0.59055118110236227" bottom="0.19685039370078741" header="0.19685039370078741" footer="0.19685039370078741"/>
  <pageSetup paperSize="9" scale="92" fitToHeight="0" orientation="portrait" blackAndWhite="1" r:id="rId1"/>
  <headerFooter alignWithMargins="0">
    <oddHeader>&amp;R様式２号④-2</oddHeader>
    <oddFooter>&amp;C&amp;"ＭＳ ゴシック,標準"&amp;P/&amp;N</oddFooter>
  </headerFooter>
  <rowBreaks count="12" manualBreakCount="12">
    <brk id="44" max="12" man="1"/>
    <brk id="80" max="12" man="1"/>
    <brk id="116" max="12" man="1"/>
    <brk id="152" max="12" man="1"/>
    <brk id="188" max="12" man="1"/>
    <brk id="224" max="12" man="1"/>
    <brk id="260" max="12" man="1"/>
    <brk id="296" max="12" man="1"/>
    <brk id="332" max="12" man="1"/>
    <brk id="368" max="12" man="1"/>
    <brk id="404" max="12" man="1"/>
    <brk id="440" max="12"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借入金額積算内訳</vt:lpstr>
      <vt:lpstr>償還計画表</vt:lpstr>
      <vt:lpstr>借入金額積算内訳!Print_Area</vt:lpstr>
      <vt:lpstr>償還計画表!Print_Area</vt:lpstr>
      <vt:lpstr>償還計画表!Print_Titles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深澤 宏一</dc:creator>
  <cp:lastModifiedBy>ふくもと　こうすけ</cp:lastModifiedBy>
  <cp:lastPrinted>2020-03-09T07:43:08Z</cp:lastPrinted>
  <dcterms:created xsi:type="dcterms:W3CDTF">2012-02-17T07:15:44Z</dcterms:created>
  <dcterms:modified xsi:type="dcterms:W3CDTF">2021-02-15T06:14:05Z</dcterms:modified>
</cp:coreProperties>
</file>