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715" windowHeight="7920" activeTab="0"/>
  </bookViews>
  <sheets>
    <sheet name="療養介護人員" sheetId="1" r:id="rId1"/>
    <sheet name="療養介護・人員（記載例）" sheetId="2" r:id="rId2"/>
  </sheets>
  <definedNames>
    <definedName name="_xlnm.Print_Area" localSheetId="1">'療養介護・人員（記載例）'!$A$1:$H$30</definedName>
    <definedName name="_xlnm.Print_Area" localSheetId="0">'療養介護人員'!$A$1:$H$30</definedName>
  </definedNames>
  <calcPr fullCalcOnLoad="1"/>
</workbook>
</file>

<file path=xl/sharedStrings.xml><?xml version="1.0" encoding="utf-8"?>
<sst xmlns="http://schemas.openxmlformats.org/spreadsheetml/2006/main" count="72" uniqueCount="31">
  <si>
    <t>人員配置基準上の必要人数</t>
  </si>
  <si>
    <t>延べ利用者数（A）</t>
  </si>
  <si>
    <t>開所日数（B）</t>
  </si>
  <si>
    <t>前年度の平均値（C）＝A/B</t>
  </si>
  <si>
    <t>（C)の値が６０人以下：１人以上</t>
  </si>
  <si>
    <t>（C)の値が６１人以上：１人に、利用者数が６０人を超えて４０又は
　　　　　　　　　　　　　　その端数を増すごとに１人を加えて得た数以上</t>
  </si>
  <si>
    <t>　・療養介護</t>
  </si>
  <si>
    <t>基準上の必要人数（D)＝C/２</t>
  </si>
  <si>
    <t>基準上の必要人数（D)＝C/４</t>
  </si>
  <si>
    <t>報酬区分</t>
  </si>
  <si>
    <t>延べ利用者数</t>
  </si>
  <si>
    <t>区分５</t>
  </si>
  <si>
    <t>※厚生労働大臣が別に定める者であって、区分４以下に該当する者又は区分１から区分６までのいずれにも該当しない</t>
  </si>
  <si>
    <t>区分６（A）</t>
  </si>
  <si>
    <t>区分６の割合（C）＝A/B</t>
  </si>
  <si>
    <t>計（Ｂ）</t>
  </si>
  <si>
    <t>※（C)の値が５０％以上、生活支援員の常勤換算を２：１以上配置している場合に、療養介護サービス費（Ⅰ）が算定で</t>
  </si>
  <si>
    <t>　　きる。</t>
  </si>
  <si>
    <t>報酬区分上の必要人員</t>
  </si>
  <si>
    <t>　 者（以下、「特定旧法受給者等」という。）は除く。</t>
  </si>
  <si>
    <t>特定旧法受給者等</t>
  </si>
  <si>
    <t>※上記に該当しない特定旧法受給者等を記載してください。</t>
  </si>
  <si>
    <t>　　　　　看護職員</t>
  </si>
  <si>
    <t>　　　　　生活支援員（１人以上は常勤）</t>
  </si>
  <si>
    <t>※ただし、看護職員が常勤換算方法で、利用者の数を２で除した数以上置かれている場合については、置かれてい
　る看護職員の数から利用者の数を2で除した数を控除した数を生活支援員の数に含めることができる。
　その場合、生活支援員の員数と、生活支援員として配置される看護職員の員数に１．５を乗じて得た数の合計数とする。</t>
  </si>
  <si>
    <t>※特定旧法受給者等にサービスを提供する施設については、基準等を確認すること。</t>
  </si>
  <si>
    <t>　　　　　　サービス管理責任者（1人以上は常勤）</t>
  </si>
  <si>
    <t>※算出結果については，（Ｃ）は小数点第２位を切上げ、（Ｄ）は切捨てとなります。</t>
  </si>
  <si>
    <t>　　　　　障害支援区分別割合</t>
  </si>
  <si>
    <t>　　　対象期間：○○年○月から○○年○月まで</t>
  </si>
  <si>
    <t>　　　対象期間：２０１９年４月から２０２０年３月まで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</si>
</sst>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[$€-2]\ #,##0.00_);[Red]\([$€-2]\ #,##0.00\)"/>
    <numFmt numFmtId="183" formatCode="0.00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  <numFmt numFmtId="198" formatCode="0.0%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32" borderId="10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0" fillId="33" borderId="0" xfId="0" applyFont="1" applyFill="1" applyAlignment="1">
      <alignment vertical="center"/>
    </xf>
    <xf numFmtId="176" fontId="6" fillId="33" borderId="0" xfId="0" applyNumberFormat="1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shrinkToFit="1"/>
    </xf>
    <xf numFmtId="3" fontId="6" fillId="32" borderId="10" xfId="0" applyNumberFormat="1" applyFont="1" applyFill="1" applyBorder="1" applyAlignment="1">
      <alignment vertical="center"/>
    </xf>
    <xf numFmtId="3" fontId="6" fillId="32" borderId="10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center" wrapText="1"/>
    </xf>
    <xf numFmtId="0" fontId="0" fillId="34" borderId="0" xfId="0" applyFill="1" applyAlignment="1">
      <alignment vertical="center"/>
    </xf>
    <xf numFmtId="0" fontId="0" fillId="34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="90" zoomScaleSheetLayoutView="90" zoomScalePageLayoutView="0" workbookViewId="0" topLeftCell="A1">
      <selection activeCell="A4" sqref="A4:C4"/>
    </sheetView>
  </sheetViews>
  <sheetFormatPr defaultColWidth="9.00390625" defaultRowHeight="13.5"/>
  <cols>
    <col min="1" max="1" width="17.00390625" style="2" customWidth="1"/>
    <col min="2" max="2" width="16.125" style="2" customWidth="1"/>
    <col min="3" max="3" width="17.00390625" style="2" customWidth="1"/>
    <col min="4" max="4" width="21.875" style="2" customWidth="1"/>
    <col min="5" max="5" width="25.125" style="2" customWidth="1"/>
    <col min="6" max="6" width="13.125" style="2" customWidth="1"/>
    <col min="7" max="7" width="15.50390625" style="2" customWidth="1"/>
    <col min="8" max="8" width="4.875" style="2" customWidth="1"/>
    <col min="9" max="16384" width="9.00390625" style="2" customWidth="1"/>
  </cols>
  <sheetData>
    <row r="1" s="6" customFormat="1" ht="24" customHeight="1">
      <c r="A1" s="1" t="s">
        <v>0</v>
      </c>
    </row>
    <row r="2" s="6" customFormat="1" ht="9.75" customHeight="1"/>
    <row r="3" s="6" customFormat="1" ht="14.25">
      <c r="A3" s="1" t="s">
        <v>6</v>
      </c>
    </row>
    <row r="4" spans="1:3" ht="13.5">
      <c r="A4" s="31" t="s">
        <v>29</v>
      </c>
      <c r="B4" s="32"/>
      <c r="C4" s="32"/>
    </row>
    <row r="5" ht="13.5">
      <c r="A5" s="3" t="s">
        <v>28</v>
      </c>
    </row>
    <row r="6" spans="2:4" ht="13.5">
      <c r="B6" s="4"/>
      <c r="C6" s="5" t="s">
        <v>10</v>
      </c>
      <c r="D6" s="5" t="s">
        <v>14</v>
      </c>
    </row>
    <row r="7" spans="2:4" ht="19.5" customHeight="1">
      <c r="B7" s="4" t="s">
        <v>11</v>
      </c>
      <c r="C7" s="20"/>
      <c r="D7" s="8"/>
    </row>
    <row r="8" spans="2:4" ht="19.5" customHeight="1">
      <c r="B8" s="4" t="s">
        <v>13</v>
      </c>
      <c r="C8" s="20"/>
      <c r="D8" s="8"/>
    </row>
    <row r="9" spans="2:4" ht="18" customHeight="1">
      <c r="B9" s="4" t="s">
        <v>15</v>
      </c>
      <c r="C9" s="20">
        <f>SUM(C7:C8)</f>
        <v>0</v>
      </c>
      <c r="D9" s="9" t="e">
        <f>ROUND((C8/C9)*100,1)</f>
        <v>#DIV/0!</v>
      </c>
    </row>
    <row r="10" spans="2:3" ht="13.5">
      <c r="B10" s="12" t="s">
        <v>12</v>
      </c>
      <c r="C10" s="10"/>
    </row>
    <row r="11" ht="13.5">
      <c r="B11" s="12" t="s">
        <v>19</v>
      </c>
    </row>
    <row r="12" ht="13.5">
      <c r="B12" s="2" t="s">
        <v>16</v>
      </c>
    </row>
    <row r="13" ht="20.25" customHeight="1">
      <c r="B13" s="2" t="s">
        <v>17</v>
      </c>
    </row>
    <row r="14" spans="2:3" ht="20.25" customHeight="1">
      <c r="B14" s="4"/>
      <c r="C14" s="5" t="s">
        <v>10</v>
      </c>
    </row>
    <row r="15" spans="2:3" ht="20.25" customHeight="1">
      <c r="B15" s="23" t="s">
        <v>20</v>
      </c>
      <c r="C15" s="21"/>
    </row>
    <row r="16" spans="2:3" ht="13.5">
      <c r="B16" s="12" t="s">
        <v>21</v>
      </c>
      <c r="C16" s="10"/>
    </row>
    <row r="17" ht="6" customHeight="1">
      <c r="B17" s="12"/>
    </row>
    <row r="18" ht="13.5">
      <c r="A18" s="3" t="s">
        <v>22</v>
      </c>
    </row>
    <row r="19" spans="2:5" ht="13.5">
      <c r="B19" s="5" t="s">
        <v>1</v>
      </c>
      <c r="C19" s="5" t="s">
        <v>2</v>
      </c>
      <c r="D19" s="19" t="s">
        <v>3</v>
      </c>
      <c r="E19" s="5" t="s">
        <v>7</v>
      </c>
    </row>
    <row r="20" spans="2:5" ht="23.25" customHeight="1">
      <c r="B20" s="20">
        <f>C9</f>
        <v>0</v>
      </c>
      <c r="C20" s="20"/>
      <c r="D20" s="13" t="e">
        <f>ROUNDUP(B20/C20,1)</f>
        <v>#DIV/0!</v>
      </c>
      <c r="E20" s="14" t="e">
        <f>ROUNDDOWN(D20/2,1)</f>
        <v>#DIV/0!</v>
      </c>
    </row>
    <row r="21" spans="1:5" s="15" customFormat="1" ht="18.75" customHeight="1">
      <c r="A21" s="3" t="s">
        <v>23</v>
      </c>
      <c r="B21" s="11"/>
      <c r="C21" s="11"/>
      <c r="D21" s="16"/>
      <c r="E21" s="17"/>
    </row>
    <row r="22" ht="13.5" hidden="1">
      <c r="A22" s="3" t="s">
        <v>23</v>
      </c>
    </row>
    <row r="23" spans="2:8" ht="13.5">
      <c r="B23" s="5" t="s">
        <v>1</v>
      </c>
      <c r="C23" s="5" t="s">
        <v>2</v>
      </c>
      <c r="D23" s="19" t="s">
        <v>3</v>
      </c>
      <c r="E23" s="19" t="s">
        <v>8</v>
      </c>
      <c r="F23" s="5" t="s">
        <v>9</v>
      </c>
      <c r="G23" s="26" t="s">
        <v>18</v>
      </c>
      <c r="H23" s="27"/>
    </row>
    <row r="24" spans="1:8" ht="25.5" customHeight="1">
      <c r="A24" s="18" t="s">
        <v>15</v>
      </c>
      <c r="B24" s="20">
        <f>C9</f>
        <v>0</v>
      </c>
      <c r="C24" s="20"/>
      <c r="D24" s="13" t="e">
        <f>ROUNDUP(B24/C24,1)</f>
        <v>#DIV/0!</v>
      </c>
      <c r="E24" s="14" t="e">
        <f>ROUNDDOWN(D24/4,1)</f>
        <v>#DIV/0!</v>
      </c>
      <c r="F24" s="7">
        <v>3</v>
      </c>
      <c r="G24" s="28" t="e">
        <f>IF(F24=1,ROUNDDOWN(D24/2,1),IF(F24=2,ROUNDDOWN(D24/3,1),IF(F24/3,E24)))</f>
        <v>#DIV/0!</v>
      </c>
      <c r="H24" s="29" t="e">
        <f>IF(OR(AND(G24&lt;=3,F24&lt;=20),AND(G24&lt;=7,G24&gt;=4,F24&lt;=30),AND(G24&lt;=10,G24&gt;=8,F24&lt;=60)),"夜勤職員１人以上",IF(OR(AND(G24&lt;=3,F24&gt;=21,F24&lt;=40),AND(G24&lt;=7,G24&gt;=4,F24&gt;=31,F24&lt;=60),AND(G24&lt;=10,G24&gt;=8,F24&gt;=61,F24&lt;=100)),"夜勤職員2人以上",IF(OR(AND(G24&lt;=3,F24&gt;=41,F24&lt;=60),AND(G24&lt;=7,G24&gt;=4,F24&gt;=61,F24&lt;=100)),"夜勤職員3人以上",IF(AND(G24&lt;=3,F24&gt;=61,F24&lt;=100),"夜勤職員4人以上",IF(G24=11,"宿直職員１人以上",0)))))</f>
        <v>#DIV/0!</v>
      </c>
    </row>
    <row r="25" spans="2:8" ht="45" customHeight="1">
      <c r="B25" s="30" t="s">
        <v>24</v>
      </c>
      <c r="C25" s="30"/>
      <c r="D25" s="30"/>
      <c r="E25" s="30"/>
      <c r="F25" s="30"/>
      <c r="G25" s="30"/>
      <c r="H25" s="30"/>
    </row>
    <row r="26" ht="13.5">
      <c r="B26" s="2" t="s">
        <v>25</v>
      </c>
    </row>
    <row r="27" ht="13.5">
      <c r="B27" s="2" t="s">
        <v>27</v>
      </c>
    </row>
    <row r="28" ht="13.5">
      <c r="A28" s="3" t="s">
        <v>26</v>
      </c>
    </row>
    <row r="29" ht="13.5">
      <c r="C29" s="2" t="s">
        <v>4</v>
      </c>
    </row>
    <row r="30" spans="3:6" ht="30" customHeight="1">
      <c r="C30" s="24" t="s">
        <v>5</v>
      </c>
      <c r="D30" s="25"/>
      <c r="E30" s="25"/>
      <c r="F30" s="25"/>
    </row>
  </sheetData>
  <sheetProtection/>
  <mergeCells count="4">
    <mergeCell ref="C30:F30"/>
    <mergeCell ref="G23:H23"/>
    <mergeCell ref="G24:H24"/>
    <mergeCell ref="B25:H25"/>
  </mergeCells>
  <printOptions/>
  <pageMargins left="0.75" right="0.75" top="1" bottom="1" header="0.512" footer="0.512"/>
  <pageSetup horizontalDpi="600" verticalDpi="600" orientation="landscape" paperSize="9" scale="98" r:id="rId1"/>
  <headerFooter alignWithMargins="0">
    <oddHeader>&amp;R別表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90" zoomScaleSheetLayoutView="90" zoomScalePageLayoutView="0" workbookViewId="0" topLeftCell="A1">
      <selection activeCell="A2" sqref="A2"/>
    </sheetView>
  </sheetViews>
  <sheetFormatPr defaultColWidth="9.00390625" defaultRowHeight="13.5"/>
  <cols>
    <col min="1" max="1" width="17.00390625" style="2" customWidth="1"/>
    <col min="2" max="2" width="16.125" style="2" customWidth="1"/>
    <col min="3" max="3" width="17.00390625" style="2" customWidth="1"/>
    <col min="4" max="4" width="21.875" style="2" customWidth="1"/>
    <col min="5" max="5" width="25.125" style="2" customWidth="1"/>
    <col min="6" max="6" width="13.125" style="2" customWidth="1"/>
    <col min="7" max="7" width="15.50390625" style="2" customWidth="1"/>
    <col min="8" max="8" width="4.875" style="2" customWidth="1"/>
    <col min="9" max="16384" width="9.00390625" style="2" customWidth="1"/>
  </cols>
  <sheetData>
    <row r="1" s="6" customFormat="1" ht="24" customHeight="1">
      <c r="A1" s="1" t="s">
        <v>0</v>
      </c>
    </row>
    <row r="2" s="6" customFormat="1" ht="9.75" customHeight="1"/>
    <row r="3" s="6" customFormat="1" ht="14.25">
      <c r="A3" s="1" t="s">
        <v>6</v>
      </c>
    </row>
    <row r="4" spans="1:3" ht="13.5">
      <c r="A4" s="31" t="s">
        <v>30</v>
      </c>
      <c r="B4" s="32"/>
      <c r="C4" s="32"/>
    </row>
    <row r="5" ht="13.5">
      <c r="A5" s="3" t="s">
        <v>28</v>
      </c>
    </row>
    <row r="6" spans="2:4" ht="13.5">
      <c r="B6" s="4"/>
      <c r="C6" s="5" t="s">
        <v>10</v>
      </c>
      <c r="D6" s="5" t="s">
        <v>14</v>
      </c>
    </row>
    <row r="7" spans="2:4" ht="19.5" customHeight="1">
      <c r="B7" s="4" t="s">
        <v>11</v>
      </c>
      <c r="C7" s="20">
        <v>1825</v>
      </c>
      <c r="D7" s="8"/>
    </row>
    <row r="8" spans="2:4" ht="19.5" customHeight="1">
      <c r="B8" s="4" t="s">
        <v>13</v>
      </c>
      <c r="C8" s="20">
        <v>5475</v>
      </c>
      <c r="D8" s="8"/>
    </row>
    <row r="9" spans="2:4" ht="17.25" customHeight="1">
      <c r="B9" s="4" t="s">
        <v>15</v>
      </c>
      <c r="C9" s="20">
        <f>SUM(C7:C8)</f>
        <v>7300</v>
      </c>
      <c r="D9" s="9">
        <f>ROUND((C8/C9)*100,1)</f>
        <v>75</v>
      </c>
    </row>
    <row r="10" spans="2:3" ht="13.5">
      <c r="B10" s="12" t="s">
        <v>12</v>
      </c>
      <c r="C10" s="10"/>
    </row>
    <row r="11" ht="13.5">
      <c r="B11" s="12" t="s">
        <v>19</v>
      </c>
    </row>
    <row r="12" ht="13.5">
      <c r="B12" s="2" t="s">
        <v>16</v>
      </c>
    </row>
    <row r="13" ht="20.25" customHeight="1">
      <c r="B13" s="2" t="s">
        <v>17</v>
      </c>
    </row>
    <row r="14" spans="2:3" ht="20.25" customHeight="1">
      <c r="B14" s="4"/>
      <c r="C14" s="5" t="s">
        <v>10</v>
      </c>
    </row>
    <row r="15" spans="2:3" ht="20.25" customHeight="1">
      <c r="B15" s="4" t="s">
        <v>20</v>
      </c>
      <c r="C15" s="21">
        <v>0</v>
      </c>
    </row>
    <row r="16" spans="2:3" ht="13.5">
      <c r="B16" s="12" t="s">
        <v>21</v>
      </c>
      <c r="C16" s="22"/>
    </row>
    <row r="17" ht="6" customHeight="1">
      <c r="B17" s="12"/>
    </row>
    <row r="18" ht="13.5">
      <c r="A18" s="3" t="s">
        <v>22</v>
      </c>
    </row>
    <row r="19" spans="2:5" ht="13.5">
      <c r="B19" s="5" t="s">
        <v>1</v>
      </c>
      <c r="C19" s="5" t="s">
        <v>2</v>
      </c>
      <c r="D19" s="19" t="s">
        <v>3</v>
      </c>
      <c r="E19" s="5" t="s">
        <v>7</v>
      </c>
    </row>
    <row r="20" spans="2:5" ht="23.25" customHeight="1">
      <c r="B20" s="20">
        <f>C9</f>
        <v>7300</v>
      </c>
      <c r="C20" s="20">
        <v>365</v>
      </c>
      <c r="D20" s="13">
        <f>ROUNDUP(B20/C20,1)</f>
        <v>20</v>
      </c>
      <c r="E20" s="14">
        <f>ROUNDDOWN(D20/2,1)</f>
        <v>10</v>
      </c>
    </row>
    <row r="21" spans="1:5" s="15" customFormat="1" ht="18.75" customHeight="1">
      <c r="A21" s="3" t="s">
        <v>23</v>
      </c>
      <c r="B21" s="11"/>
      <c r="C21" s="11"/>
      <c r="D21" s="16"/>
      <c r="E21" s="17"/>
    </row>
    <row r="22" ht="13.5" hidden="1">
      <c r="A22" s="3" t="s">
        <v>23</v>
      </c>
    </row>
    <row r="23" spans="2:8" ht="13.5">
      <c r="B23" s="5" t="s">
        <v>1</v>
      </c>
      <c r="C23" s="5" t="s">
        <v>2</v>
      </c>
      <c r="D23" s="19" t="s">
        <v>3</v>
      </c>
      <c r="E23" s="19" t="s">
        <v>8</v>
      </c>
      <c r="F23" s="5" t="s">
        <v>9</v>
      </c>
      <c r="G23" s="26" t="s">
        <v>18</v>
      </c>
      <c r="H23" s="27"/>
    </row>
    <row r="24" spans="1:8" ht="25.5" customHeight="1">
      <c r="A24" s="18" t="s">
        <v>15</v>
      </c>
      <c r="B24" s="20">
        <f>C9</f>
        <v>7300</v>
      </c>
      <c r="C24" s="20">
        <v>365</v>
      </c>
      <c r="D24" s="13">
        <f>ROUNDUP(B24/C24,1)</f>
        <v>20</v>
      </c>
      <c r="E24" s="14">
        <f>ROUNDDOWN(D24/4,1)</f>
        <v>5</v>
      </c>
      <c r="F24" s="7">
        <v>1</v>
      </c>
      <c r="G24" s="28">
        <f>IF(F24=1,ROUNDDOWN(D24/2,1),IF(F24=2,ROUNDDOWN(D24/3,1),IF(F24/3,E24)))</f>
        <v>10</v>
      </c>
      <c r="H24" s="29" t="str">
        <f>IF(OR(AND(G24&lt;=3,F24&lt;=20),AND(G24&lt;=7,G24&gt;=4,F24&lt;=30),AND(G24&lt;=10,G24&gt;=8,F24&lt;=60)),"夜勤職員１人以上",IF(OR(AND(G24&lt;=3,F24&gt;=21,F24&lt;=40),AND(G24&lt;=7,G24&gt;=4,F24&gt;=31,F24&lt;=60),AND(G24&lt;=10,G24&gt;=8,F24&gt;=61,F24&lt;=100)),"夜勤職員2人以上",IF(OR(AND(G24&lt;=3,F24&gt;=41,F24&lt;=60),AND(G24&lt;=7,G24&gt;=4,F24&gt;=61,F24&lt;=100)),"夜勤職員3人以上",IF(AND(G24&lt;=3,F24&gt;=61,F24&lt;=100),"夜勤職員4人以上",IF(G24=11,"宿直職員１人以上",0)))))</f>
        <v>夜勤職員１人以上</v>
      </c>
    </row>
    <row r="25" spans="2:8" ht="45" customHeight="1">
      <c r="B25" s="30" t="s">
        <v>24</v>
      </c>
      <c r="C25" s="30"/>
      <c r="D25" s="30"/>
      <c r="E25" s="30"/>
      <c r="F25" s="30"/>
      <c r="G25" s="30"/>
      <c r="H25" s="30"/>
    </row>
    <row r="26" ht="13.5">
      <c r="B26" s="2" t="s">
        <v>25</v>
      </c>
    </row>
    <row r="27" ht="13.5">
      <c r="B27" s="2" t="s">
        <v>27</v>
      </c>
    </row>
    <row r="28" ht="13.5">
      <c r="A28" s="3" t="s">
        <v>26</v>
      </c>
    </row>
    <row r="29" ht="13.5">
      <c r="C29" s="2" t="s">
        <v>4</v>
      </c>
    </row>
    <row r="30" spans="3:6" ht="30" customHeight="1">
      <c r="C30" s="24" t="s">
        <v>5</v>
      </c>
      <c r="D30" s="25"/>
      <c r="E30" s="25"/>
      <c r="F30" s="25"/>
    </row>
  </sheetData>
  <sheetProtection/>
  <mergeCells count="4">
    <mergeCell ref="G23:H23"/>
    <mergeCell ref="G24:H24"/>
    <mergeCell ref="B25:H25"/>
    <mergeCell ref="C30:F30"/>
  </mergeCells>
  <printOptions/>
  <pageMargins left="0.75" right="0.75" top="1" bottom="1" header="0.512" footer="0.512"/>
  <pageSetup horizontalDpi="600" verticalDpi="600" orientation="landscape" paperSize="9" scale="98" r:id="rId1"/>
  <headerFooter alignWithMargins="0">
    <oddHeader>&amp;R別表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岡山市役所</cp:lastModifiedBy>
  <cp:lastPrinted>2012-03-28T15:46:37Z</cp:lastPrinted>
  <dcterms:created xsi:type="dcterms:W3CDTF">2007-08-31T06:54:55Z</dcterms:created>
  <dcterms:modified xsi:type="dcterms:W3CDTF">2019-06-10T08:00:59Z</dcterms:modified>
  <cp:category/>
  <cp:version/>
  <cp:contentType/>
  <cp:contentStatus/>
</cp:coreProperties>
</file>